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95D35D5C-5304-4D6B-9CF0-8499D0073572}" xr6:coauthVersionLast="47" xr6:coauthVersionMax="47" xr10:uidLastSave="{00000000-0000-0000-0000-000000000000}"/>
  <bookViews>
    <workbookView xWindow="-120" yWindow="-120" windowWidth="29040" windowHeight="15720" tabRatio="621" firstSheet="1" activeTab="11" xr2:uid="{00000000-000D-0000-FFFF-FFFF00000000}"/>
  </bookViews>
  <sheets>
    <sheet name="Toplam Ders saatleri_Osman" sheetId="5" state="hidden" r:id="rId1"/>
    <sheet name="Toplam Ders saatleri_SKT" sheetId="45" r:id="rId2"/>
    <sheet name="1.Kurul" sheetId="35" state="hidden" r:id="rId3"/>
    <sheet name="Sayfa1" sheetId="51" state="hidden" r:id="rId4"/>
    <sheet name="1.Kurul_SKT" sheetId="39" r:id="rId5"/>
    <sheet name="2.Kurul" sheetId="36" state="hidden" r:id="rId6"/>
    <sheet name="Ders saatleri_SKT" sheetId="48"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7" hidden="1">'2.Kurul_SKT'!$A$35:$F$397</definedName>
    <definedName name="_xlnm._FilterDatabase" localSheetId="8" hidden="1">'3. Kurul'!$A$34:$F$448</definedName>
    <definedName name="_xlnm._FilterDatabase" localSheetId="11" hidden="1">'3. Kurul_SKT'!$A$36:$F$513</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Kurul_SKT'!$A$35:$F$35</definedName>
    <definedName name="_xlnm._FilterDatabase" localSheetId="14" hidden="1">'4. Kurul_SKT (2)'!$B$1:$B$762</definedName>
    <definedName name="_xlnm._FilterDatabase" localSheetId="6"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7">'2.Kurul_SKT'!$A$1:$F$293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8" l="1"/>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F65" i="48" l="1"/>
  <c r="B14" i="48"/>
  <c r="C15" i="48" s="1"/>
  <c r="H65" i="48"/>
  <c r="C30" i="50"/>
  <c r="D20" i="50"/>
  <c r="D25" i="50"/>
  <c r="D22" i="50"/>
  <c r="D18"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C33" i="42"/>
  <c r="C32" i="42"/>
  <c r="C13" i="45"/>
  <c r="C33" i="45" s="1"/>
  <c r="C32" i="39"/>
  <c r="C33" i="39"/>
  <c r="B30" i="41"/>
  <c r="B29" i="41"/>
  <c r="C31" i="41" s="1"/>
  <c r="B26" i="36"/>
  <c r="B29" i="35"/>
  <c r="B27" i="35"/>
  <c r="B26" i="35"/>
  <c r="F7" i="5"/>
  <c r="D38" i="5"/>
  <c r="F38" i="5" s="1"/>
  <c r="B39" i="5"/>
  <c r="F39" i="5" s="1"/>
  <c r="D20" i="44" l="1"/>
  <c r="B32" i="35"/>
  <c r="D16" i="44"/>
  <c r="D28" i="44"/>
  <c r="D22" i="41"/>
  <c r="D28" i="41"/>
  <c r="D24" i="41"/>
  <c r="D18" i="41"/>
  <c r="C30" i="41"/>
  <c r="D24" i="44"/>
  <c r="D22" i="44"/>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D32" i="44" l="1"/>
  <c r="D33" i="42"/>
  <c r="E34" i="45"/>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<sst xmlns="http://schemas.openxmlformats.org/spreadsheetml/2006/main" count="23824" uniqueCount="3451">
  <si>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</si>
  <si>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</si>
  <si>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</si>
  <si>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</si>
  <si>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</si>
  <si>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</si>
  <si>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</si>
  <si>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</si>
  <si>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</si>
  <si>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</si>
  <si>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</si>
  <si>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</si>
  <si>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</si>
  <si>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</si>
  <si>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</si>
  <si>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</si>
  <si>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</si>
  <si>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</si>
  <si>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</si>
  <si>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</si>
  <si>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</si>
  <si>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</si>
  <si>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</si>
  <si>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</si>
  <si>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</si>
  <si>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</si>
  <si>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</si>
  <si>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</si>
  <si>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</si>
  <si>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</si>
  <si>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</si>
  <si>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</si>
  <si>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</si>
  <si>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</si>
  <si>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</si>
  <si>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</si>
  <si>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</si>
  <si>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</si>
  <si>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</si>
  <si>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</si>
  <si>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</si>
  <si>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</si>
  <si>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</si>
  <si>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</si>
  <si>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</si>
  <si>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</si>
  <si>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</si>
  <si>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</si>
  <si>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</si>
  <si>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</si>
  <si>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</si>
  <si>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</si>
  <si>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</si>
  <si>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</si>
  <si>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</si>
  <si>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</si>
  <si>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</si>
  <si>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</si>
  <si>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</si>
  <si>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</si>
  <si>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</si>
  <si>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</si>
  <si>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</si>
  <si>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</si>
  <si>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</si>
  <si>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</si>
  <si>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</si>
  <si>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</si>
  <si>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</si>
  <si>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</si>
  <si>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</si>
  <si>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</si>
  <si>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</si>
  <si>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</si>
  <si>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</si>
  <si>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</si>
  <si>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</si>
  <si>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</si>
  <si>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</si>
  <si>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</si>
  <si>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</si>
  <si>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</si>
  <si>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</si>
  <si>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</si>
  <si>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</si>
  <si>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</si>
  <si>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</si>
  <si>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</si>
  <si>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</si>
  <si>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</si>
  <si>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</si>
  <si>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</si>
  <si>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</si>
  <si>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</si>
  <si>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</si>
  <si>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</si>
  <si>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</si>
  <si>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</si>
  <si>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</si>
  <si>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</si>
  <si>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</si>
  <si>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</si>
  <si>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</si>
  <si>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</si>
  <si>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</si>
  <si>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</si>
  <si>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</si>
  <si>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</si>
  <si>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</si>
  <si>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</si>
  <si>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</si>
  <si>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</si>
  <si>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</si>
  <si>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</si>
  <si>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</si>
  <si>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</si>
  <si>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</si>
  <si>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</si>
  <si>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</si>
  <si>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</si>
  <si>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</si>
  <si>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</si>
  <si>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</si>
  <si>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</si>
  <si>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</si>
  <si>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</si>
  <si>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</si>
  <si>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</si>
  <si>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</si>
  <si>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</si>
  <si>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</si>
  <si>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</si>
  <si>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</si>
  <si>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</si>
  <si>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</si>
  <si>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</si>
  <si>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</si>
  <si>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</si>
  <si>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</si>
  <si>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</si>
  <si>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</si>
  <si>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</si>
  <si>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</si>
  <si>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</si>
  <si>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</si>
  <si>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</si>
  <si>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</si>
  <si>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</si>
  <si>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</si>
  <si>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</si>
  <si>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</si>
  <si>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</si>
  <si>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</si>
  <si>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</si>
  <si>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</si>
  <si>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</si>
  <si>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</si>
  <si>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</si>
  <si>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</si>
  <si>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</si>
  <si>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</si>
  <si>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</si>
  <si>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</si>
  <si>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</si>
  <si>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</si>
  <si>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</si>
  <si>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</si>
  <si>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</si>
  <si>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</si>
  <si>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</si>
  <si>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</si>
  <si>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</si>
  <si>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</si>
  <si>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</si>
  <si>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</si>
  <si>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</si>
  <si>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</si>
  <si>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</si>
  <si>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</si>
  <si>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</si>
  <si>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</si>
  <si>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</si>
  <si>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</si>
  <si>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</si>
  <si>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</si>
  <si>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</si>
  <si>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</si>
  <si>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</si>
  <si>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</si>
  <si>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</si>
  <si>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</si>
  <si>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</si>
  <si>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</si>
  <si>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</si>
  <si>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</si>
  <si>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</si>
  <si>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</si>
  <si>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</si>
  <si>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</si>
  <si>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</si>
  <si>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</si>
  <si>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</si>
  <si>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</si>
  <si>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</si>
  <si>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</si>
  <si>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</si>
  <si>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</si>
  <si>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</si>
  <si>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</si>
  <si>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</si>
  <si>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</si>
  <si>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</si>
  <si>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</si>
  <si>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</si>
  <si>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</si>
  <si>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</si>
  <si>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</si>
  <si>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</si>
  <si>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</si>
  <si>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</si>
  <si>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</si>
  <si>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</si>
  <si>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</si>
  <si>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</si>
  <si>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</si>
  <si>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</si>
  <si>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</si>
  <si>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</si>
  <si>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</si>
  <si>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</si>
  <si>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</si>
  <si>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</si>
  <si>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</si>
  <si>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</si>
  <si>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</si>
  <si>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</si>
  <si>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</si>
  <si>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</si>
  <si>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</si>
  <si>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</si>
  <si>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</si>
  <si>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</si>
  <si>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</si>
  <si>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</si>
  <si>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</si>
  <si>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</si>
  <si>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</si>
  <si>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</si>
  <si>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</si>
  <si>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</si>
  <si>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</si>
  <si>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</si>
  <si>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</si>
  <si>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</si>
  <si>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</si>
  <si>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</si>
  <si>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</si>
  <si>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</si>
  <si>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</si>
  <si>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</si>
  <si>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</si>
  <si>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</si>
  <si>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</si>
  <si>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</si>
  <si>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</si>
  <si>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</si>
  <si>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</si>
  <si>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</si>
  <si>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</si>
  <si>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</si>
  <si>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</si>
  <si>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</si>
  <si>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</si>
  <si>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</si>
  <si>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</si>
  <si>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</si>
  <si>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</si>
  <si>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</si>
  <si>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</si>
  <si>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</si>
  <si>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</si>
  <si>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</si>
  <si>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</si>
  <si>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</si>
  <si>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</si>
  <si>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</si>
  <si>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</si>
  <si>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</si>
  <si>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</si>
  <si>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</si>
  <si>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</si>
  <si>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</si>
  <si>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</si>
  <si>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</si>
  <si>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</si>
  <si>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</si>
  <si>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</si>
  <si>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</si>
  <si>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</si>
  <si>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</si>
  <si>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</si>
  <si>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</si>
  <si>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</si>
  <si>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</si>
  <si>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</si>
  <si>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</si>
  <si>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</si>
  <si>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</si>
  <si>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</si>
  <si>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</si>
  <si>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</si>
  <si>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</si>
  <si>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</si>
  <si>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</si>
  <si>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</si>
  <si>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</si>
  <si>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</si>
  <si>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</si>
  <si>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</si>
  <si>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</si>
  <si>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</si>
  <si>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</si>
  <si>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</si>
  <si>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</si>
  <si>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</si>
  <si>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</si>
  <si>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</si>
  <si>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</si>
  <si>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</si>
  <si>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</si>
  <si>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</si>
  <si>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</si>
  <si>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</si>
  <si>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</si>
  <si>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</si>
  <si>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</si>
  <si>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</si>
  <si>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</si>
  <si>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</si>
  <si>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</si>
  <si>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</si>
  <si>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</si>
  <si>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</si>
  <si>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</si>
  <si>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</si>
  <si>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</si>
  <si>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</si>
  <si>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</si>
  <si>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</si>
  <si>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</si>
  <si>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</si>
  <si>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</si>
  <si>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</si>
  <si>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</si>
  <si>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</si>
  <si>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</si>
  <si>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</si>
  <si>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</si>
  <si>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</si>
  <si>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</si>
  <si>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</si>
  <si>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</si>
  <si>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</si>
  <si>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</si>
  <si>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</si>
  <si>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</si>
  <si>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</si>
  <si>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</si>
  <si>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</si>
  <si>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</si>
  <si>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</si>
  <si>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</si>
  <si>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</si>
  <si>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</si>
  <si>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</si>
  <si>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</si>
  <si>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</si>
  <si>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</si>
  <si>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</si>
  <si>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</si>
  <si>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</si>
  <si>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</si>
  <si>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</si>
  <si>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</si>
  <si>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</si>
  <si>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</si>
  <si>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</si>
  <si>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</si>
  <si>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</si>
  <si>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</si>
  <si>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</si>
  <si>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</si>
  <si>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</si>
  <si>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</si>
  <si>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</si>
  <si>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</si>
  <si>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</si>
  <si>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</si>
  <si>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</si>
  <si>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</si>
  <si>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</si>
  <si>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</si>
  <si>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</si>
  <si>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</si>
  <si>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</si>
  <si>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</si>
  <si>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</si>
  <si>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</si>
  <si>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</si>
  <si>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</si>
  <si>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</si>
  <si>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</si>
  <si>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</si>
  <si>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</si>
  <si>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</si>
  <si>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</si>
  <si>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</si>
  <si>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</si>
  <si>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</si>
  <si>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</si>
  <si>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</si>
  <si>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</si>
  <si>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</si>
  <si>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</si>
  <si>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</si>
  <si>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</si>
  <si>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</si>
  <si>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</si>
  <si>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</si>
  <si>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</si>
  <si>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</si>
  <si>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</si>
  <si>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</si>
  <si>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</si>
  <si>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</si>
  <si>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</si>
  <si>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</si>
  <si>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</si>
  <si>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</si>
  <si>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</si>
  <si>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</si>
  <si>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</si>
  <si>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</si>
  <si>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</si>
  <si>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</si>
  <si>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</si>
  <si>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</si>
  <si>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</si>
  <si>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</si>
  <si>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</si>
  <si>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</si>
  <si>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</si>
  <si>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</si>
  <si>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</si>
  <si>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</si>
  <si>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</si>
  <si>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</si>
  <si>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</si>
  <si>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</si>
  <si>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</si>
  <si>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</si>
  <si>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</si>
  <si>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</si>
  <si>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</si>
  <si>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</si>
  <si>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</si>
  <si>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</si>
  <si>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</si>
  <si>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</si>
  <si>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</si>
  <si>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</si>
  <si>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</si>
  <si>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</si>
  <si>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</si>
  <si>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</si>
  <si>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</si>
  <si>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</si>
  <si>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</si>
  <si>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</si>
  <si>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</si>
  <si>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</si>
  <si>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</si>
  <si>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</si>
  <si>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</si>
  <si>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</si>
  <si>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</si>
  <si>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</si>
  <si>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</si>
  <si>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</si>
  <si>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</si>
  <si>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</si>
  <si>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</si>
  <si>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</si>
  <si>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</si>
  <si>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</si>
  <si>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</si>
  <si>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</si>
  <si>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</si>
  <si>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</si>
  <si>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</si>
  <si>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</si>
  <si>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</si>
  <si>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</si>
  <si>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</si>
  <si>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</si>
  <si>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</si>
  <si>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</si>
  <si>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</si>
  <si>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</si>
  <si>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</si>
  <si>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</si>
  <si>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</si>
  <si>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</si>
  <si>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</si>
  <si>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</si>
  <si>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</si>
  <si>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</si>
  <si>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</si>
  <si>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</si>
  <si>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</si>
  <si>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</si>
  <si>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</si>
  <si>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</si>
  <si>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</si>
  <si>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</si>
  <si>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</si>
  <si>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</si>
  <si>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</si>
  <si>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</si>
  <si>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</si>
  <si>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</si>
  <si>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</si>
  <si>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</si>
  <si>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</si>
  <si>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</si>
  <si>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</si>
  <si>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</si>
  <si>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</si>
  <si>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</si>
  <si>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</si>
  <si>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</si>
  <si>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</si>
  <si>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</si>
  <si>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</si>
  <si>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</si>
  <si>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</si>
  <si>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</si>
  <si>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</si>
  <si>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</si>
  <si>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</si>
  <si>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</si>
  <si>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</si>
  <si>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</si>
  <si>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</si>
  <si>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</si>
  <si>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</si>
  <si>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</si>
  <si>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</si>
  <si>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</si>
  <si>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</si>
  <si>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</si>
  <si>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</si>
  <si>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</si>
  <si>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</si>
  <si>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</si>
  <si>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</si>
  <si>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</si>
  <si>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</si>
  <si>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</si>
  <si>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</si>
  <si>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</si>
  <si>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</si>
  <si>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</si>
  <si>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</si>
  <si>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</si>
  <si>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</si>
  <si>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</si>
  <si>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</si>
  <si>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</si>
  <si>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</si>
  <si>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</si>
  <si>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</si>
  <si>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</si>
  <si>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</si>
  <si>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</si>
  <si>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</si>
  <si>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</si>
  <si>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</si>
  <si>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</si>
  <si>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</si>
  <si>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</si>
  <si>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</si>
  <si>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</si>
  <si>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</si>
  <si>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</si>
  <si>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</si>
  <si>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</si>
  <si>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</si>
  <si>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</si>
  <si>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</si>
  <si>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</si>
  <si>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</si>
  <si>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</si>
  <si>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</si>
  <si>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</si>
  <si>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</si>
  <si>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</si>
  <si>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</si>
  <si>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</si>
  <si>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</si>
  <si>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</si>
  <si>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</si>
  <si>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</si>
  <si>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</si>
  <si>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</si>
  <si>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</si>
  <si>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</si>
  <si>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</si>
  <si>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</si>
  <si>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</si>
  <si>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</si>
  <si>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</si>
  <si>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</si>
  <si>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</si>
  <si>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</si>
  <si>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</si>
  <si>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</si>
  <si>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</si>
  <si>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</si>
  <si>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</si>
  <si>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</si>
  <si>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</si>
  <si>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</si>
  <si>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</si>
  <si>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</si>
  <si>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</si>
  <si>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</si>
  <si>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</si>
  <si>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</si>
  <si>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</si>
  <si>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</si>
  <si>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</si>
  <si>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</si>
  <si>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</si>
  <si>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</si>
  <si>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</si>
  <si>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</si>
  <si>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</si>
  <si>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</si>
  <si>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</si>
  <si>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</si>
  <si>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</si>
  <si>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</si>
  <si>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</si>
  <si>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</si>
  <si>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</si>
  <si>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</si>
  <si>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</si>
  <si>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</si>
  <si>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</si>
  <si>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</si>
  <si>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</si>
  <si>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</si>
  <si>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</si>
  <si>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</si>
  <si>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</si>
  <si>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</si>
  <si>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</si>
  <si>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</si>
  <si>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</si>
  <si>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</si>
  <si>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</si>
  <si>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</si>
  <si>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</si>
  <si>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</si>
  <si>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</si>
  <si>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</si>
  <si>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</si>
  <si>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</si>
  <si>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</si>
  <si>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</si>
  <si>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</si>
  <si>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</si>
  <si>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</si>
  <si>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</si>
  <si>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</si>
  <si>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</si>
  <si>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</si>
  <si>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</si>
  <si>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</si>
  <si>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</si>
  <si>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</si>
  <si>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</si>
  <si>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</si>
  <si>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</si>
  <si>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</si>
  <si>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</si>
  <si>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</si>
  <si>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</si>
  <si>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</si>
  <si>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</si>
  <si>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</si>
  <si>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</si>
  <si>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</si>
  <si>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</si>
  <si>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</si>
  <si>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</si>
  <si>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</si>
  <si>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</si>
  <si>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</si>
  <si>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</si>
  <si>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</si>
  <si>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</si>
  <si>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</si>
  <si>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</si>
  <si>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</si>
  <si>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</si>
  <si>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</si>
  <si>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</si>
  <si>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</si>
  <si>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</si>
  <si>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</si>
  <si>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</si>
  <si>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</si>
  <si>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</si>
  <si>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</si>
  <si>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</si>
  <si>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</si>
  <si>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</si>
  <si>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</si>
  <si>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</si>
  <si>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</si>
  <si>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</si>
  <si>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</si>
  <si>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</si>
  <si>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</si>
  <si>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</si>
  <si>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</si>
  <si>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</si>
  <si>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</si>
  <si>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</si>
  <si>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</si>
  <si>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</si>
  <si>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</si>
  <si>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</si>
  <si>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</si>
  <si>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</si>
  <si>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</si>
  <si>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</si>
  <si>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</si>
  <si>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</si>
  <si>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</si>
  <si>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</si>
  <si>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</si>
  <si>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</si>
  <si>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</si>
  <si>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</si>
  <si>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</si>
  <si>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</si>
  <si>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</si>
  <si>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</si>
  <si>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</si>
  <si>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</si>
  <si>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</si>
  <si>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</si>
  <si>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</si>
  <si>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</si>
  <si>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</si>
  <si>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</si>
  <si>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</si>
  <si>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</si>
  <si>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</si>
  <si>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</si>
  <si>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</si>
  <si>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</si>
  <si>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</si>
  <si>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</si>
  <si>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</si>
  <si>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</si>
  <si>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</si>
  <si>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</si>
  <si>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</si>
  <si>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</si>
  <si>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</si>
  <si>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</si>
  <si>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</si>
  <si>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</si>
  <si>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</si>
  <si>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</si>
  <si>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</si>
  <si>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</si>
  <si>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</si>
  <si>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</si>
  <si>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</si>
  <si>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</si>
  <si>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</si>
  <si>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</si>
  <si>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</si>
  <si>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</si>
  <si>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</si>
  <si>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</si>
  <si>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</si>
  <si>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</si>
  <si>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</si>
  <si>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</si>
  <si>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</si>
  <si>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</si>
  <si>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</si>
  <si>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</si>
  <si>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</si>
  <si>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</si>
  <si>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</si>
  <si>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</si>
  <si>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</si>
  <si>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</si>
  <si>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</si>
  <si>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</si>
  <si>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</si>
  <si>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</si>
  <si>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</si>
  <si>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</si>
  <si>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</si>
  <si>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</si>
  <si>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</si>
  <si>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</si>
  <si>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</si>
  <si>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</si>
  <si>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</si>
  <si>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</si>
  <si>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</si>
  <si>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</si>
  <si>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</si>
  <si>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</si>
  <si>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</si>
  <si>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</si>
  <si>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</si>
  <si>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</si>
  <si>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</si>
  <si>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</si>
  <si>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</si>
  <si>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</si>
  <si>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</si>
  <si>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</si>
  <si>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</si>
  <si>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</si>
  <si>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</si>
  <si>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</si>
  <si>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</si>
  <si>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</si>
  <si>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</si>
  <si>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</si>
  <si>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</si>
  <si>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</si>
  <si>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</si>
  <si>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</si>
  <si>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</si>
  <si>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</si>
  <si>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</si>
  <si>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</si>
  <si>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</si>
  <si>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</si>
  <si>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</si>
  <si>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</si>
  <si>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</si>
  <si>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</si>
  <si>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</si>
  <si>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</si>
  <si>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</si>
  <si>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</si>
  <si>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</si>
  <si>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</si>
  <si>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</si>
  <si>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</si>
  <si>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</si>
  <si>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</si>
  <si>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</si>
  <si>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</si>
  <si>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</si>
  <si>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</si>
  <si>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</si>
  <si>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</si>
  <si>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</si>
  <si>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</si>
  <si>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</si>
  <si>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</si>
  <si>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</si>
  <si>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</si>
  <si>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</si>
  <si>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</si>
  <si>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</si>
  <si>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</si>
  <si>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</si>
  <si>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</si>
  <si>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</si>
  <si>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</si>
  <si>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</si>
  <si>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</si>
  <si>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</si>
  <si>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</si>
  <si>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</si>
  <si>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</si>
  <si>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</si>
  <si>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</si>
  <si>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</si>
  <si>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</si>
  <si>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</si>
  <si>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</si>
  <si>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</si>
  <si>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</si>
  <si>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</si>
  <si>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</si>
  <si>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</si>
  <si>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</si>
  <si>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</si>
  <si>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</si>
  <si>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</si>
  <si>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</si>
  <si>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</si>
  <si>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</si>
  <si>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</si>
  <si>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</si>
  <si>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</si>
  <si>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</si>
  <si>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</si>
  <si>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</si>
  <si>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</si>
  <si>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</si>
  <si>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</si>
  <si>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</si>
  <si>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</si>
  <si>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</si>
  <si>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</si>
  <si>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</si>
  <si>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</si>
  <si>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</si>
  <si>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</si>
  <si>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</si>
  <si>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</si>
  <si>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</si>
  <si>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</si>
  <si>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</si>
  <si>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</si>
  <si>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</si>
  <si>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</si>
  <si>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</si>
  <si>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</si>
  <si>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</si>
  <si>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</si>
  <si>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</si>
  <si>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</si>
  <si>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</si>
  <si>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</si>
  <si>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</si>
  <si>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</si>
  <si>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</si>
  <si>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</si>
  <si>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</si>
  <si>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</si>
  <si>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</si>
  <si>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</si>
  <si>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</si>
  <si>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</si>
  <si>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</si>
  <si>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</si>
  <si>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</si>
  <si>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</si>
  <si>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</si>
  <si>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</si>
  <si>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</si>
  <si>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</si>
  <si>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</si>
  <si>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</si>
  <si>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</si>
  <si>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</si>
  <si>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</si>
  <si>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</si>
  <si>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</si>
  <si>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</si>
  <si>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</si>
  <si>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</si>
  <si>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</si>
  <si>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</si>
  <si>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</si>
  <si>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</si>
  <si>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</si>
  <si>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</si>
  <si>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</si>
  <si>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</si>
  <si>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</si>
  <si>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</si>
  <si>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</si>
  <si>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</si>
  <si>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</si>
  <si>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</si>
  <si>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</si>
  <si>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</si>
  <si>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</si>
  <si>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</si>
  <si>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</si>
  <si>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</si>
  <si>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</si>
  <si>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</si>
  <si>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</si>
  <si>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</si>
  <si>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</si>
  <si>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</si>
  <si>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</si>
  <si>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</si>
  <si>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</si>
  <si>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</si>
  <si>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</si>
  <si>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</si>
  <si>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</si>
  <si>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</si>
  <si>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</si>
  <si>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</si>
  <si>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</si>
  <si>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</si>
  <si>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</si>
  <si>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</si>
  <si>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</si>
  <si>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</si>
  <si>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</si>
  <si>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</si>
  <si>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</si>
  <si>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</si>
  <si>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</si>
  <si>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</si>
  <si>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</si>
  <si>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</si>
  <si>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</si>
  <si>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</si>
  <si>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</si>
  <si>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</si>
  <si>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</si>
  <si>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</si>
  <si>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</si>
  <si>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</si>
  <si>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</si>
  <si>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</si>
  <si>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</si>
  <si>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</si>
  <si>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</si>
  <si>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</si>
  <si>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</si>
  <si>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</si>
  <si>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</si>
  <si>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</si>
  <si>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</si>
  <si>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</si>
  <si>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</si>
  <si>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</si>
  <si>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</si>
  <si>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</si>
  <si>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</si>
  <si>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</si>
  <si>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</si>
  <si>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</si>
  <si>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</si>
  <si>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</si>
  <si>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</si>
  <si>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</si>
  <si>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</si>
  <si>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</si>
  <si>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</si>
  <si>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</si>
  <si>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</si>
  <si>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</si>
  <si>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</si>
  <si>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</si>
  <si>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</si>
  <si>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</si>
  <si>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</si>
  <si>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</si>
  <si>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</si>
  <si>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</si>
  <si>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</si>
  <si>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</si>
  <si>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</si>
  <si>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</si>
  <si>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</si>
  <si>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</si>
  <si>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</si>
  <si>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</si>
  <si>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</si>
  <si>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</si>
  <si>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</si>
  <si>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</si>
  <si>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</si>
  <si>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</si>
  <si>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</si>
  <si>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</si>
  <si>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</si>
  <si>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</si>
  <si>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</si>
  <si>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</si>
  <si>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</si>
  <si>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</si>
  <si>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</si>
  <si>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</si>
  <si>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</si>
  <si>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</si>
  <si>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</si>
  <si>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</si>
  <si>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</si>
  <si>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</si>
  <si>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</si>
  <si>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</si>
  <si>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</si>
  <si>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</si>
  <si>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</si>
  <si>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</si>
  <si>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</si>
  <si>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</si>
  <si>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</si>
  <si>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</si>
  <si>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</si>
  <si>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</si>
  <si>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</si>
  <si>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</si>
  <si>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</si>
  <si>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</si>
  <si>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</si>
  <si>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</si>
  <si>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</si>
  <si>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</si>
  <si>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</si>
  <si>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</si>
  <si>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</si>
  <si>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</si>
  <si>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</si>
  <si>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</si>
  <si>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</si>
  <si>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</si>
  <si>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</si>
  <si>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</si>
  <si>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</si>
  <si>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</si>
  <si>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</si>
  <si>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</si>
  <si>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</si>
  <si>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</si>
  <si>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</si>
  <si>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</si>
  <si>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</si>
  <si>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</si>
  <si>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</si>
  <si>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</si>
  <si>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</si>
  <si>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</si>
  <si>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</si>
  <si>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</si>
  <si>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</si>
  <si>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</si>
  <si>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</si>
  <si>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</si>
  <si>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</si>
  <si>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</si>
  <si>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</si>
  <si>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</si>
  <si>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</si>
  <si>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</si>
  <si>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</si>
  <si>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</si>
  <si>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</si>
  <si>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</si>
  <si>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</si>
  <si>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</si>
  <si>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</si>
  <si>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</si>
  <si>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</si>
  <si>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</si>
  <si>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</si>
  <si>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</si>
  <si>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</si>
  <si>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</si>
  <si>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</si>
  <si>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</si>
  <si>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</si>
  <si>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</si>
  <si>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</si>
  <si>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</si>
  <si>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</si>
  <si>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</si>
  <si>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</si>
  <si>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</si>
  <si>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</si>
  <si>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</si>
  <si>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</si>
  <si>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</si>
  <si>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</si>
  <si>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</si>
  <si>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</si>
  <si>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</si>
  <si>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</si>
  <si>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</si>
  <si>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</si>
  <si>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</si>
  <si>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</si>
  <si>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</si>
  <si>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</si>
  <si>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</si>
  <si>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</si>
  <si>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</si>
  <si>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</si>
  <si>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</si>
  <si>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</si>
  <si>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</si>
  <si>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</si>
  <si>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</si>
  <si>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</si>
  <si>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</si>
  <si>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</si>
  <si>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</si>
  <si>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</si>
  <si>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</si>
  <si>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</si>
  <si>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</si>
  <si>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</si>
  <si>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</si>
  <si>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</si>
  <si>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</si>
  <si>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</si>
  <si>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</si>
  <si>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</si>
  <si>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</si>
  <si>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</si>
  <si>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</si>
  <si>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</si>
  <si>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</si>
  <si>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</si>
  <si>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</si>
  <si>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</si>
  <si>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</si>
  <si>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</si>
  <si>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</si>
  <si>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</si>
  <si>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</si>
  <si>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</si>
  <si>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</si>
  <si>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</si>
  <si>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</si>
  <si>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</si>
  <si>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</si>
  <si>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</si>
  <si>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</si>
  <si>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</si>
  <si>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</si>
  <si>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</si>
  <si>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</si>
  <si>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</si>
  <si>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</si>
  <si>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</si>
  <si>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</si>
  <si>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</si>
  <si>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</si>
  <si>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</si>
  <si>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</si>
  <si>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</si>
  <si>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</si>
  <si>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</si>
  <si>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</si>
  <si>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</si>
  <si>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</si>
  <si>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</si>
  <si>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</si>
  <si>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</si>
  <si>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</si>
  <si>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</si>
  <si>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</si>
  <si>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</si>
  <si>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</si>
  <si>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</si>
  <si>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</si>
  <si>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</si>
  <si>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</si>
  <si>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</si>
  <si>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</si>
  <si>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</si>
  <si>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</si>
  <si>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</si>
  <si>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</si>
  <si>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</si>
  <si>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</si>
  <si>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</si>
  <si>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</si>
  <si>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</si>
  <si>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</si>
  <si>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</si>
  <si>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</si>
  <si>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</si>
  <si>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</si>
  <si>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</si>
  <si>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</si>
  <si>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</si>
  <si>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</si>
  <si>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</si>
  <si>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</si>
  <si>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</si>
  <si>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</si>
  <si>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</si>
  <si>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</si>
  <si>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</si>
  <si>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</si>
  <si>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</si>
  <si>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</si>
  <si>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</si>
  <si>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</si>
  <si>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</si>
  <si>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</si>
  <si>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</si>
  <si>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</si>
  <si>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</si>
  <si>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</si>
  <si>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</si>
  <si>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</si>
  <si>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</si>
  <si>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</si>
  <si>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</si>
  <si>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</si>
  <si>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</si>
  <si>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</si>
  <si>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</si>
  <si>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</si>
  <si>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</si>
  <si>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</si>
  <si>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</si>
  <si>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</si>
  <si>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</si>
  <si>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</si>
  <si>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</si>
  <si>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</si>
  <si>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</si>
  <si>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</si>
  <si>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</si>
  <si>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</si>
  <si>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</si>
  <si>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</si>
  <si>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</si>
  <si>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</si>
  <si>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</si>
  <si>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</si>
  <si>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</si>
  <si>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</si>
  <si>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</si>
  <si>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</si>
  <si>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</si>
  <si>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</si>
  <si>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</si>
  <si>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</si>
  <si>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</si>
  <si>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</si>
  <si>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</si>
  <si>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</si>
  <si>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</si>
  <si>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</si>
  <si>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</si>
  <si>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</si>
  <si>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</si>
  <si>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</si>
  <si>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</si>
  <si>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</si>
  <si>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</si>
  <si>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</si>
  <si>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</si>
  <si>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</si>
  <si>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</si>
  <si>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</si>
  <si>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</si>
  <si>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</si>
  <si>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</si>
  <si>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</si>
  <si>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</si>
  <si>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</si>
  <si>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</si>
  <si>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</si>
  <si>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</si>
  <si>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</si>
  <si>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</si>
  <si>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</si>
  <si>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</si>
  <si>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</si>
  <si>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</si>
  <si>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</si>
  <si>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</si>
  <si>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</si>
  <si>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</si>
  <si>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</si>
  <si>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</si>
  <si>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</si>
  <si>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</si>
  <si>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</si>
  <si>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</si>
  <si>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</si>
  <si>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</si>
  <si>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</si>
  <si>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</si>
  <si>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</si>
  <si>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</si>
  <si>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</si>
  <si>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</si>
  <si>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</si>
  <si>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</si>
  <si>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</si>
  <si>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</si>
  <si>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</si>
  <si>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</si>
  <si>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</si>
  <si>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</si>
  <si>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</si>
  <si>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</si>
  <si>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</si>
  <si>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</si>
  <si>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</si>
  <si>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</si>
  <si>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</si>
  <si>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</si>
  <si>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</si>
  <si>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</si>
  <si>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</si>
  <si>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</si>
  <si>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</si>
  <si>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</si>
  <si>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</si>
  <si>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</si>
  <si>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</si>
  <si>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</si>
  <si>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</si>
  <si>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</si>
  <si>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</si>
  <si>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</si>
  <si>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</si>
  <si>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</si>
  <si>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</si>
  <si>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</si>
  <si>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</si>
  <si>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</si>
  <si>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</si>
  <si>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</si>
  <si>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</si>
  <si>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</si>
  <si>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</si>
  <si>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</si>
  <si>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</si>
  <si>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</si>
  <si>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</si>
  <si>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</si>
  <si>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</si>
  <si>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</si>
  <si>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</si>
  <si>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</si>
  <si>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</si>
  <si>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</si>
  <si>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</si>
  <si>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</si>
  <si>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</si>
  <si>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</si>
  <si>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</si>
  <si>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</si>
  <si>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</si>
  <si>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</si>
  <si>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</si>
  <si>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</si>
  <si>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</si>
  <si>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</si>
  <si>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</si>
  <si>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</si>
  <si>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</si>
  <si>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</si>
  <si>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</si>
  <si>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</si>
  <si>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</si>
  <si>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</si>
  <si>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</si>
  <si>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</si>
  <si>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</si>
  <si>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</si>
  <si>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</si>
  <si>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</si>
  <si>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</si>
  <si>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</si>
  <si>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</si>
  <si>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</si>
  <si>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</si>
  <si>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</si>
  <si>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</si>
  <si>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</si>
  <si>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</si>
  <si>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</si>
  <si>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</si>
  <si>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</si>
  <si>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</si>
  <si>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</si>
  <si>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</si>
  <si>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</si>
  <si>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</si>
  <si>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</si>
  <si>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</si>
  <si>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</si>
  <si>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</si>
  <si>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</si>
  <si>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</si>
  <si>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</si>
  <si>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</si>
  <si>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</si>
  <si>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</si>
  <si>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</si>
  <si>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</si>
  <si>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</si>
  <si>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</si>
  <si>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</si>
  <si>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</si>
  <si>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</si>
  <si>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</si>
  <si>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</si>
  <si>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</si>
  <si>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</si>
  <si>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</si>
  <si>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</si>
  <si>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</si>
  <si>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</si>
  <si>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</si>
  <si>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</si>
  <si>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</si>
  <si>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</si>
  <si>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</si>
  <si>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</si>
  <si>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</si>
  <si>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</si>
  <si>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</si>
  <si>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</si>
  <si>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</si>
  <si>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</si>
  <si>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</si>
  <si>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</si>
  <si>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</si>
  <si>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</si>
  <si>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</si>
  <si>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</si>
  <si>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</si>
  <si>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</si>
  <si>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</si>
  <si>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</si>
  <si>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</si>
  <si>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</si>
  <si>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</si>
  <si>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</si>
  <si>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</si>
  <si>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</si>
  <si>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</si>
  <si>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</si>
  <si>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</si>
  <si>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</si>
  <si>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</si>
  <si>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</si>
  <si>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</si>
  <si>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</si>
  <si>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</si>
  <si>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</si>
  <si>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</si>
  <si>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</si>
  <si>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</si>
  <si>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</si>
  <si>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</si>
  <si>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</si>
  <si>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</si>
  <si>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</si>
  <si>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</si>
  <si>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</si>
  <si>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</si>
  <si>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</si>
  <si>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</si>
  <si>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</si>
  <si>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</si>
  <si>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</si>
  <si>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</si>
  <si>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</si>
  <si>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</si>
  <si>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</si>
  <si>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</si>
  <si>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</si>
  <si>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</si>
  <si>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</si>
  <si>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</si>
  <si>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</si>
  <si>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</si>
  <si>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</si>
  <si>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</si>
  <si>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</si>
  <si>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</si>
  <si>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</si>
  <si>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</si>
  <si>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</si>
  <si>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</si>
  <si>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</si>
  <si>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</si>
  <si>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</si>
  <si>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</si>
  <si>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</si>
  <si>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</si>
  <si>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</si>
  <si>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</si>
  <si>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</si>
  <si>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</si>
  <si>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</si>
  <si>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</si>
  <si>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</si>
  <si>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</si>
  <si>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</si>
  <si>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</si>
  <si>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</si>
  <si>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</si>
  <si>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</si>
  <si>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</si>
  <si>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</si>
  <si>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</si>
  <si>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</si>
  <si>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</si>
  <si>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</si>
  <si>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</si>
  <si>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</si>
  <si>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</si>
  <si>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</si>
  <si>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</si>
  <si>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</si>
  <si>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</si>
  <si>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</si>
  <si>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</si>
  <si>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</si>
  <si>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</si>
  <si>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</si>
  <si>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</si>
  <si>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</si>
  <si>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</si>
  <si>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</si>
  <si>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</si>
  <si>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</si>
  <si>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</si>
  <si>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</si>
  <si>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</si>
  <si>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</si>
  <si>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</si>
  <si>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</si>
  <si>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</si>
  <si>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</si>
  <si>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</si>
  <si>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</si>
  <si>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</si>
  <si>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</si>
  <si>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</si>
  <si>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</si>
  <si>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</si>
  <si>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</si>
  <si>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</si>
  <si>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</si>
  <si>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</si>
  <si>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</si>
  <si>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</si>
  <si>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</si>
  <si>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</si>
  <si>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</si>
  <si>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</si>
  <si>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</si>
  <si>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</si>
  <si>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</si>
  <si>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</si>
  <si>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</si>
  <si>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</si>
  <si>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</si>
  <si>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</si>
  <si>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</si>
  <si>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</si>
  <si>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</si>
  <si>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</si>
  <si>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</si>
  <si>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</si>
  <si>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</si>
  <si>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</si>
  <si>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</si>
  <si>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</si>
  <si>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</si>
  <si>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</si>
  <si>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</si>
  <si>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</si>
  <si>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</si>
  <si>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</si>
  <si>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</si>
  <si>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</si>
  <si>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</si>
  <si>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</si>
  <si>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</si>
  <si>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</si>
  <si>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</si>
  <si>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</si>
  <si>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</si>
  <si>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</si>
  <si>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</si>
  <si>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</si>
  <si>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</si>
  <si>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</si>
  <si>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</si>
  <si>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</si>
  <si>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</si>
  <si>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</si>
  <si>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</si>
  <si>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</si>
  <si>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</si>
  <si>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</si>
  <si>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</si>
  <si>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</si>
  <si>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</si>
  <si>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</si>
  <si>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</si>
  <si>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</si>
  <si>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</si>
  <si>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</si>
  <si>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</si>
  <si>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</si>
  <si>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</si>
  <si>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</si>
  <si>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</si>
  <si>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</si>
  <si>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</si>
  <si>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</si>
  <si>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</si>
  <si>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</si>
  <si>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</si>
  <si>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</si>
  <si>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</si>
  <si>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</si>
  <si>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</si>
  <si>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</si>
  <si>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</si>
  <si>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</si>
  <si>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</si>
  <si>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</si>
  <si>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</si>
  <si>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</si>
  <si>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</si>
  <si>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</si>
  <si>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</si>
  <si>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</si>
  <si>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</si>
  <si>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</si>
  <si>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</si>
  <si>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</si>
  <si>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</si>
  <si>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</si>
  <si>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</si>
  <si>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</si>
  <si>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</si>
  <si>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</si>
  <si>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</si>
  <si>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</si>
  <si>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</si>
  <si>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</si>
  <si>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</si>
  <si>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</si>
  <si>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</si>
  <si>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</si>
  <si>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</si>
  <si>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</si>
  <si>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</si>
  <si>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</si>
  <si>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</si>
  <si>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</si>
  <si>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</si>
  <si>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</si>
  <si>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</si>
  <si>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</si>
  <si>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</si>
  <si>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</si>
  <si>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</si>
  <si>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</si>
  <si>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</si>
  <si>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</si>
  <si>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</si>
  <si>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</si>
  <si>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</si>
  <si>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</si>
  <si>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</si>
  <si>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</si>
  <si>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</si>
  <si>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</si>
  <si>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</si>
  <si>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</si>
  <si>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</si>
  <si>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</si>
  <si>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</si>
  <si>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</si>
  <si>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</si>
  <si>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</si>
  <si>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</si>
  <si>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</si>
  <si>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</si>
  <si>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</si>
  <si>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</si>
  <si>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</si>
  <si>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</si>
  <si>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</si>
  <si>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</si>
  <si>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</si>
  <si>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</si>
  <si>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</si>
  <si>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</si>
  <si>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</si>
  <si>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</si>
  <si>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</si>
  <si>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</si>
  <si>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</si>
  <si>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</si>
  <si>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</si>
  <si>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</si>
  <si>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</si>
  <si>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</si>
  <si>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</si>
  <si>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</si>
  <si>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</si>
  <si>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</si>
  <si>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</si>
  <si>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</si>
  <si>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</si>
  <si>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</si>
  <si>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</si>
  <si>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</si>
  <si>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</si>
  <si>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</si>
  <si>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</si>
  <si>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</si>
  <si>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</si>
  <si>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</si>
  <si>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</si>
  <si>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</si>
  <si>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</si>
  <si>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</si>
  <si>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</si>
  <si>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</si>
  <si>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</si>
  <si>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</si>
  <si>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</si>
  <si>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</si>
  <si>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</si>
  <si>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</si>
  <si>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</si>
  <si>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</si>
  <si>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</si>
  <si>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</si>
  <si>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</si>
  <si>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</si>
  <si>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</si>
  <si>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</si>
  <si>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</si>
  <si>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</si>
  <si>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</si>
  <si>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</si>
  <si>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</si>
  <si>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</si>
  <si>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</si>
  <si>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</si>
  <si>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</si>
  <si>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</si>
  <si>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</si>
  <si>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</si>
  <si>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</si>
  <si>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</si>
  <si>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</si>
  <si>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</si>
  <si>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</si>
  <si>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</si>
  <si>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</si>
  <si>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</si>
  <si>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</si>
  <si>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</si>
  <si>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</si>
  <si>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</si>
  <si>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</si>
  <si>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</si>
  <si>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</si>
  <si>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</si>
  <si>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</si>
  <si>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</si>
  <si>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</si>
  <si>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</si>
  <si>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</si>
  <si>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</si>
  <si>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</si>
  <si>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</si>
  <si>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</si>
  <si>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</si>
  <si>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</si>
  <si>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</si>
  <si>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</si>
  <si>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</si>
  <si>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</si>
  <si>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</si>
  <si>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</si>
  <si>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</si>
  <si>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</si>
  <si>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</si>
  <si>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</si>
  <si>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</si>
  <si>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</si>
  <si>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</si>
  <si>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</si>
  <si>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</si>
  <si>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</si>
  <si>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</si>
  <si>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</si>
  <si>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</si>
  <si>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</si>
  <si>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</si>
  <si>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</si>
  <si>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</si>
  <si>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</si>
  <si>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</si>
  <si>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</si>
  <si>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</si>
  <si>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</si>
  <si>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</si>
  <si>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</si>
  <si>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</si>
  <si>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</si>
  <si>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</si>
  <si>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</si>
  <si>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</si>
  <si>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</si>
  <si>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</si>
  <si>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</si>
  <si>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</si>
  <si>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</si>
  <si>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</si>
  <si>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</si>
  <si>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</si>
  <si>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</si>
  <si>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</si>
  <si>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</si>
  <si>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</si>
  <si>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</si>
  <si>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</si>
  <si>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</si>
  <si>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</si>
  <si>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</si>
  <si>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</si>
  <si>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</si>
  <si>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</si>
  <si>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</si>
  <si>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</si>
  <si>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</si>
  <si>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</si>
  <si>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</si>
  <si>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</si>
  <si>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</si>
  <si>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</si>
  <si>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</si>
  <si>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</si>
  <si>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</si>
  <si>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</si>
  <si>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</si>
  <si>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</si>
  <si>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</si>
  <si>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</si>
  <si>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</si>
  <si>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</si>
  <si>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</si>
  <si>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</si>
  <si>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</si>
  <si>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</si>
  <si>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</si>
  <si>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</si>
  <si>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</si>
  <si>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</si>
  <si>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</si>
  <si>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</si>
  <si>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</si>
  <si>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</si>
  <si>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</si>
  <si>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</si>
  <si>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</si>
  <si>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</si>
  <si>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</si>
  <si>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</si>
  <si>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</si>
  <si>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</si>
  <si>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</si>
  <si>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</si>
  <si>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</si>
  <si>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</si>
  <si>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</si>
  <si>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</si>
  <si>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</si>
  <si>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</si>
  <si>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</si>
  <si>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</si>
  <si>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</si>
  <si>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</si>
  <si>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</si>
  <si>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</si>
  <si>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</si>
  <si>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</si>
  <si>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</si>
  <si>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</si>
  <si>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</si>
  <si>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</si>
  <si>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</si>
  <si>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</si>
  <si>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</si>
  <si>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</si>
  <si>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</si>
  <si>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</si>
  <si>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</si>
  <si>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</si>
  <si>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</si>
  <si>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</si>
  <si>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</si>
  <si>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</si>
  <si>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</si>
  <si>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</si>
  <si>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</si>
  <si>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</si>
  <si>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</si>
  <si>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</si>
  <si>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</si>
  <si>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</si>
  <si>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</si>
  <si>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</si>
  <si>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</si>
  <si>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</si>
  <si>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</si>
  <si>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</si>
  <si>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</si>
  <si>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</si>
  <si>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</si>
  <si>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</si>
  <si>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</si>
  <si>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</si>
  <si>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</si>
  <si>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</si>
  <si>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</si>
  <si>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</si>
  <si>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</si>
  <si>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</si>
  <si>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</si>
  <si>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</si>
  <si>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</si>
  <si>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</si>
  <si>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</si>
  <si>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</si>
  <si>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</si>
  <si>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</si>
  <si>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</si>
  <si>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</si>
  <si>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</si>
  <si>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</si>
  <si>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</si>
  <si>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</si>
  <si>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</si>
  <si>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</si>
  <si>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</si>
  <si>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</si>
  <si>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</si>
  <si>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</si>
  <si>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</si>
  <si>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</si>
  <si>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</si>
  <si>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</si>
  <si>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</si>
  <si>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</si>
  <si>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</si>
  <si>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</si>
  <si>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</si>
  <si>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</si>
  <si>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</si>
  <si>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</si>
  <si>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</si>
  <si>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</si>
  <si>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</si>
  <si>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</si>
  <si>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</si>
  <si>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</si>
  <si>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</si>
  <si>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</si>
  <si>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</si>
  <si>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</si>
  <si>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</si>
  <si>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</si>
  <si>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</si>
  <si>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</si>
  <si>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</si>
  <si>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</si>
  <si>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</si>
  <si>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</si>
  <si>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</si>
  <si>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</si>
  <si>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</si>
  <si>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</si>
  <si>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</si>
  <si>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</si>
  <si>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</si>
  <si>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</si>
  <si>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</si>
  <si>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</si>
  <si>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</si>
  <si>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</si>
  <si>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</si>
  <si>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</si>
  <si>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</si>
  <si>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</si>
  <si>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</si>
  <si>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</si>
  <si>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</si>
  <si>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</si>
  <si>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</si>
  <si>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</si>
  <si>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</si>
  <si>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</si>
  <si>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</si>
  <si>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</si>
  <si>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</si>
  <si>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</si>
  <si>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</si>
  <si>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</si>
  <si>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</si>
  <si>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</si>
  <si>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</si>
  <si>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</si>
  <si>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</si>
  <si>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</si>
  <si>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</si>
  <si>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</si>
  <si>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</si>
  <si>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</si>
  <si>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</si>
  <si>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</si>
  <si>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</si>
  <si>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</si>
  <si>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</si>
  <si>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</si>
  <si>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</si>
  <si>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</si>
  <si>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</si>
  <si>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</si>
  <si>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</si>
  <si>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</si>
  <si>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</si>
  <si>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</si>
  <si>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</si>
  <si>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</si>
  <si>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</si>
  <si>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</si>
  <si>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</si>
  <si>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</si>
  <si>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</si>
  <si>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</si>
  <si>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</si>
  <si>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</si>
  <si>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</si>
  <si>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</si>
  <si>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</si>
  <si>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</si>
  <si>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</si>
  <si>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</si>
  <si>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</si>
  <si>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</si>
  <si>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</si>
  <si>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</si>
  <si>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</si>
  <si>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</si>
  <si>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</si>
  <si>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</si>
  <si>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</si>
  <si>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</si>
  <si>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</si>
  <si>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</si>
  <si>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</si>
  <si>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</si>
  <si>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</si>
  <si>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</si>
  <si>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</si>
  <si>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</si>
  <si>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</si>
  <si>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</si>
  <si>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</si>
  <si>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</si>
  <si>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</si>
  <si>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</si>
  <si>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</si>
  <si>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</si>
  <si>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</si>
  <si>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</si>
  <si>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</si>
  <si>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</si>
  <si>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</si>
  <si>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</si>
  <si>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</si>
  <si>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</si>
  <si>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</si>
  <si>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</si>
  <si>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</si>
  <si>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</si>
  <si>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</si>
  <si>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</si>
  <si>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</si>
  <si>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</si>
  <si>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</si>
  <si>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</si>
  <si>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</si>
  <si>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</si>
  <si>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</si>
  <si>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</si>
  <si>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</si>
  <si>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</si>
  <si>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</si>
  <si>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</si>
  <si>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</si>
  <si>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</si>
  <si>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</si>
  <si>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</si>
  <si>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</si>
  <si>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</si>
  <si>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</si>
  <si>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</si>
  <si>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</si>
  <si>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</si>
  <si>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</si>
  <si>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</si>
  <si>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</si>
  <si>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</si>
  <si>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</si>
  <si>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</si>
  <si>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</si>
  <si>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</si>
  <si>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</si>
  <si>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</si>
  <si>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</si>
  <si>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</si>
  <si>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</si>
  <si>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</si>
  <si>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</si>
  <si>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</si>
  <si>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</si>
  <si>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</si>
  <si>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</si>
  <si>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</si>
  <si>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</si>
  <si>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</si>
  <si>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</si>
  <si>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</si>
  <si>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</si>
  <si>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</si>
  <si>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</si>
  <si>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</si>
  <si>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</si>
  <si>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</si>
  <si>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</si>
  <si>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</si>
  <si>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</si>
  <si>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</si>
  <si>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</si>
  <si>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</si>
  <si>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</si>
  <si>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</si>
  <si>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</si>
  <si>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</si>
  <si>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</si>
  <si>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</si>
  <si>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</si>
  <si>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</si>
  <si>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</si>
  <si>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</si>
  <si>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</si>
  <si>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</si>
  <si>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</si>
  <si>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</si>
  <si>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</si>
  <si>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</si>
  <si>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</si>
  <si>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</si>
  <si>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</si>
  <si>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</si>
  <si>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</si>
  <si>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</si>
  <si>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</si>
  <si>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</si>
  <si>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</si>
  <si>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</si>
  <si>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</si>
  <si>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</si>
  <si>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</si>
  <si>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</si>
  <si>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</si>
  <si>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</si>
  <si>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</si>
  <si>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</si>
  <si>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</si>
  <si>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</si>
  <si>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</si>
  <si>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</si>
  <si>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</si>
  <si>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</si>
  <si>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</si>
  <si>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</si>
  <si>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</si>
  <si>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</si>
  <si>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</si>
  <si>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</si>
  <si>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</si>
  <si>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</si>
  <si>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</si>
  <si>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</si>
  <si>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</si>
  <si>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</si>
  <si>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</si>
  <si>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</si>
  <si>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</si>
  <si>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</si>
  <si>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</si>
  <si>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</si>
  <si>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</si>
  <si>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</si>
  <si>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</si>
  <si>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</si>
  <si>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</si>
  <si>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</si>
  <si>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</si>
  <si>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</si>
  <si>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</si>
  <si>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</si>
  <si>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</si>
  <si>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</si>
  <si>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</si>
  <si>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</si>
  <si>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</si>
  <si>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</si>
  <si>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</si>
  <si>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</si>
  <si>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</si>
  <si>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</si>
  <si>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</si>
  <si>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</si>
  <si>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</si>
  <si>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</si>
  <si>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</si>
  <si>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</si>
  <si>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</si>
  <si>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</si>
  <si>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</si>
  <si>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</si>
  <si>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</si>
  <si>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</si>
  <si>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</si>
  <si>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</si>
  <si>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</si>
  <si>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</si>
  <si>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</si>
  <si>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</si>
  <si>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</si>
  <si>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</si>
  <si>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</si>
  <si>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</si>
  <si>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</si>
  <si>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</si>
  <si>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</si>
  <si>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</si>
  <si>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</si>
  <si>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</si>
  <si>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</si>
  <si>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</si>
  <si>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</si>
  <si>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</si>
  <si>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</si>
  <si>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</si>
  <si>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</si>
  <si>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</si>
  <si>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</si>
  <si>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</si>
  <si>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</si>
  <si>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</si>
  <si>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</si>
  <si>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</si>
  <si>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</si>
  <si>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</si>
  <si>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</si>
  <si>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</si>
  <si>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</si>
  <si>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</si>
  <si>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</si>
  <si>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</si>
  <si>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</si>
  <si>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</si>
  <si>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</si>
  <si>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</si>
  <si>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</si>
  <si>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</si>
  <si>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</si>
  <si>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</si>
  <si>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</si>
  <si>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</si>
  <si>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</si>
  <si>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</si>
  <si>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</si>
  <si>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</si>
  <si>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</si>
  <si>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</si>
  <si>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</si>
  <si>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</si>
  <si>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</si>
  <si>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</si>
  <si>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</si>
  <si>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</si>
  <si>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</si>
  <si>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</si>
  <si>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</si>
  <si>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</si>
  <si>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</si>
  <si>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</si>
  <si>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</si>
  <si>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</si>
  <si>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</si>
  <si>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</si>
  <si>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</si>
  <si>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</si>
  <si>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</si>
  <si>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</si>
  <si>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</si>
  <si>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</si>
  <si>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</si>
  <si>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</si>
  <si>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</si>
  <si>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</si>
  <si>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</si>
  <si>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</si>
  <si>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</si>
  <si>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</si>
  <si>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</si>
  <si>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</si>
  <si>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</si>
  <si>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</si>
  <si>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</si>
  <si>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</si>
  <si>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</si>
  <si>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</si>
  <si>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</si>
  <si>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</si>
  <si>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</si>
  <si>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</si>
  <si>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</si>
  <si>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</si>
  <si>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</si>
  <si>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</si>
  <si>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</si>
  <si>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</si>
  <si>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</si>
  <si>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</si>
  <si>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</si>
  <si>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</si>
  <si>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</si>
  <si>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</si>
  <si>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</si>
  <si>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</si>
  <si>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</si>
  <si>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</si>
  <si>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</si>
  <si>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</si>
  <si>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</si>
  <si>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</si>
  <si>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</si>
  <si>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</si>
  <si>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</si>
  <si>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</si>
  <si>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</si>
  <si>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</si>
  <si>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</si>
  <si>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</si>
  <si>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</si>
  <si>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</si>
  <si>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</si>
  <si>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</si>
  <si>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</si>
  <si>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</si>
  <si>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</si>
  <si>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</si>
  <si>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</si>
  <si>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</si>
  <si>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</si>
  <si>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</si>
  <si>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</si>
  <si>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</si>
  <si>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</si>
  <si>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</si>
  <si>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</si>
  <si>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</si>
  <si>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</si>
  <si>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</si>
  <si>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</si>
  <si>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</si>
  <si>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</si>
  <si>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</si>
  <si>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</si>
  <si>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</si>
  <si>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</si>
  <si>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</si>
  <si>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</si>
  <si>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</si>
  <si>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</si>
  <si>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</si>
  <si>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</si>
  <si>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</si>
  <si>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</si>
  <si>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</si>
  <si>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</si>
  <si>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</si>
  <si>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</si>
  <si>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</si>
  <si>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</si>
  <si>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</si>
  <si>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</si>
  <si>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</si>
  <si>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</si>
  <si>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</si>
  <si>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</si>
  <si>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</si>
  <si>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</si>
  <si>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</si>
  <si>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</si>
  <si>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</si>
  <si>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</si>
  <si>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</si>
  <si>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</si>
  <si>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</si>
  <si>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</si>
  <si>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</si>
  <si>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</si>
  <si>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</si>
  <si>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</si>
  <si>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</si>
  <si>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</si>
  <si>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</si>
  <si>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</si>
  <si>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</si>
  <si>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</si>
  <si>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</si>
  <si>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</si>
  <si>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</si>
  <si>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</si>
  <si>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</si>
  <si>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</si>
  <si>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</si>
  <si>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</si>
  <si>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</si>
  <si>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</si>
  <si>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</si>
  <si>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</si>
  <si>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</si>
  <si>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</si>
  <si>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</si>
  <si>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</si>
  <si>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</si>
  <si>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</si>
  <si>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</si>
  <si>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</si>
  <si>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</si>
  <si>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</si>
  <si>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</si>
  <si>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</si>
  <si>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</si>
  <si>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</si>
  <si>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</si>
  <si>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</si>
  <si>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</si>
  <si>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</si>
  <si>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</si>
  <si>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</si>
  <si>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</si>
  <si>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</si>
  <si>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</si>
  <si>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</si>
  <si>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</si>
  <si>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</si>
  <si>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</si>
  <si>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</si>
  <si>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</si>
  <si>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</si>
  <si>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</si>
  <si>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</si>
  <si>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</si>
  <si>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</si>
  <si>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</si>
  <si>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</si>
  <si>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</si>
  <si>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</si>
  <si>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</si>
  <si>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</si>
  <si>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</si>
  <si>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</si>
  <si>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</si>
  <si>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</si>
  <si>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</si>
  <si>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</si>
  <si>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</si>
  <si>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</si>
  <si>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</si>
  <si>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</si>
  <si>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</si>
  <si>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</si>
  <si>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</si>
  <si>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</si>
  <si>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</si>
  <si>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</si>
  <si>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</si>
  <si>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</si>
  <si>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</si>
  <si>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</si>
  <si>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</si>
  <si>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</si>
  <si>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</si>
  <si>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</si>
  <si>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</si>
  <si>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</si>
  <si>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</si>
  <si>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</si>
  <si>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</si>
  <si>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</si>
  <si>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</si>
  <si>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</si>
  <si>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</si>
  <si>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</si>
  <si>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</si>
  <si>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</si>
  <si>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</si>
  <si>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</si>
  <si>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</si>
  <si>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</si>
  <si>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</si>
  <si>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</si>
  <si>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</si>
  <si>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</si>
  <si>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</si>
  <si>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</si>
  <si>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</si>
  <si>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</si>
  <si>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</si>
  <si>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</si>
  <si>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</si>
  <si>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</si>
  <si>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</si>
  <si>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</si>
  <si>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</si>
  <si>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</si>
  <si>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</si>
  <si>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</si>
  <si>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</si>
  <si>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</si>
  <si>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</si>
  <si>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</si>
  <si>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</si>
  <si>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</si>
  <si>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</si>
  <si>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</si>
  <si>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</si>
  <si>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</si>
  <si>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</si>
  <si>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</si>
  <si>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</si>
  <si>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</si>
  <si>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</si>
  <si>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</si>
  <si>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</si>
  <si>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</si>
  <si>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</si>
  <si>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</si>
  <si>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</si>
  <si>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</si>
  <si>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</si>
  <si>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</si>
  <si>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</si>
  <si>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</si>
  <si>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</si>
  <si>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</si>
  <si>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</si>
  <si>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</si>
  <si>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</si>
  <si>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</si>
  <si>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</si>
  <si>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</si>
  <si>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</si>
  <si>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</si>
  <si>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</si>
  <si>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</si>
  <si>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</si>
  <si>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</si>
  <si>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</si>
  <si>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</si>
  <si>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</si>
  <si>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</si>
  <si>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</si>
  <si>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</si>
  <si>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</si>
  <si>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</si>
  <si>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</si>
  <si>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</si>
  <si>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</si>
  <si>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</si>
  <si>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</si>
  <si>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</si>
  <si>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</si>
  <si>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</si>
  <si>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</si>
  <si>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</si>
  <si>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</si>
  <si>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</si>
  <si>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</si>
  <si>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</si>
  <si>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</si>
  <si>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</si>
  <si>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</si>
  <si>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</si>
  <si>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</si>
  <si>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</si>
  <si>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</si>
  <si>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</si>
  <si>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</si>
  <si>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</si>
  <si>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</si>
  <si>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</si>
  <si>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</si>
  <si>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</si>
  <si>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</si>
  <si>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</si>
  <si>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</si>
  <si>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</si>
  <si>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</si>
  <si>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</si>
  <si>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</si>
  <si>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</si>
  <si>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</si>
  <si>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</si>
  <si>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</si>
  <si>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</si>
  <si>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</si>
  <si>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</si>
  <si>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</si>
  <si>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</si>
  <si>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</si>
  <si>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</si>
  <si>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</si>
  <si>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</si>
  <si>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</si>
  <si>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</si>
  <si>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</si>
  <si>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</si>
  <si>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</si>
  <si>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</si>
  <si>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</si>
  <si>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</si>
  <si>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</si>
  <si>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</si>
  <si>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</si>
  <si>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</si>
  <si>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</si>
  <si>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</si>
  <si>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</si>
  <si>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</si>
  <si>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</si>
  <si>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</si>
  <si>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</si>
  <si>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</si>
  <si>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</si>
  <si>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</si>
  <si>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</si>
  <si>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</si>
  <si>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</si>
  <si>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</si>
  <si>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</si>
  <si>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</si>
  <si>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</si>
  <si>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</si>
  <si>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</si>
  <si>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</si>
  <si>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</si>
  <si>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</si>
  <si>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</si>
  <si>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</si>
  <si>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</si>
  <si>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</si>
  <si>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</si>
  <si>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</si>
  <si>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</si>
  <si>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</si>
  <si>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</si>
  <si>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</si>
  <si>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</si>
  <si>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</si>
  <si>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</si>
  <si>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</si>
  <si>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</si>
  <si>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</si>
  <si>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</si>
  <si>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</si>
  <si>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</si>
  <si>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</si>
  <si>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</si>
  <si>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</si>
  <si>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</si>
  <si>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</si>
  <si>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</si>
  <si>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</si>
  <si>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</si>
  <si>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</si>
  <si>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</si>
  <si>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</si>
  <si>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</si>
  <si>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</si>
  <si>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</si>
  <si>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</si>
  <si>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</si>
  <si>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</si>
  <si>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</si>
  <si>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</si>
  <si>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</si>
  <si>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</si>
  <si>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</si>
  <si>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</si>
  <si>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</si>
  <si>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</si>
  <si>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</si>
  <si>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</si>
  <si>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</si>
  <si>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</si>
  <si>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</si>
  <si>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</si>
  <si>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</si>
  <si>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</si>
  <si>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</si>
  <si>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</si>
  <si>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</si>
  <si>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</si>
  <si>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</si>
  <si>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</si>
  <si>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</si>
  <si>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</si>
  <si>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</si>
  <si>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</si>
  <si>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</si>
  <si>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</si>
  <si>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</si>
  <si>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</si>
  <si>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</si>
  <si>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</si>
  <si>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</si>
  <si>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</si>
  <si>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</si>
  <si>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</si>
  <si>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</si>
  <si>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</si>
  <si>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</si>
  <si>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</si>
  <si>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</si>
  <si>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</si>
  <si>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</si>
  <si>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</si>
  <si>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</si>
  <si>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</si>
  <si>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</si>
  <si>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</si>
  <si>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</si>
  <si>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</si>
  <si>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</si>
  <si>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</si>
  <si>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</si>
  <si>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</si>
  <si>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</si>
  <si>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</si>
  <si>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</si>
  <si>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</si>
  <si>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</si>
  <si>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</si>
  <si>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</si>
  <si>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</si>
  <si>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</si>
  <si>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</si>
  <si>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</si>
  <si>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</si>
  <si>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</si>
  <si>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</si>
  <si>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</si>
  <si>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</si>
  <si>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</si>
  <si>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</si>
  <si>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</si>
  <si>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</si>
  <si>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</si>
  <si>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</si>
  <si>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</si>
  <si>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</si>
  <si>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</si>
  <si>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</si>
  <si>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</si>
  <si>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</si>
  <si>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</si>
  <si>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</si>
  <si>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</si>
  <si>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</si>
  <si>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</si>
  <si>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</si>
  <si>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</si>
  <si>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</si>
  <si>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</si>
  <si>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</si>
  <si>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</si>
  <si>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</si>
  <si>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</si>
  <si>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</si>
  <si>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</si>
  <si>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</si>
  <si>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</si>
  <si>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</si>
  <si>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</si>
  <si>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</si>
  <si>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</si>
  <si>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</si>
  <si>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</si>
  <si>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</si>
  <si>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</si>
  <si>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</si>
  <si>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</si>
  <si>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</si>
  <si>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</si>
  <si>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</si>
  <si>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</si>
  <si>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</si>
  <si>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</si>
  <si>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</si>
  <si>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</si>
  <si>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</si>
  <si>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</si>
  <si>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</si>
  <si>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</si>
  <si>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</si>
  <si>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</si>
  <si>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</si>
  <si>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</si>
  <si>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</si>
  <si>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</si>
  <si>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</si>
  <si>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</si>
  <si>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</si>
  <si>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</si>
  <si>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</si>
  <si>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</si>
  <si>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</si>
  <si>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</si>
  <si>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</si>
  <si>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</si>
  <si>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</si>
  <si>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</si>
  <si>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</si>
  <si>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</si>
  <si>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</si>
  <si>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</si>
  <si>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</si>
  <si>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</si>
  <si>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</si>
  <si>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</si>
  <si>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</si>
  <si>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</si>
  <si>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</si>
  <si>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</si>
  <si>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</si>
  <si>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</si>
  <si>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</si>
  <si>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</si>
  <si>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</si>
  <si>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</si>
  <si>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</si>
  <si>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</si>
  <si>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</si>
  <si>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</si>
  <si>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</si>
  <si>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</si>
  <si>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</si>
  <si>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</si>
  <si>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</si>
  <si>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</si>
  <si>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</si>
  <si>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</si>
  <si>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</si>
  <si>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</si>
  <si>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</si>
  <si>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</si>
  <si>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</si>
  <si>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</si>
  <si>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</si>
  <si>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</si>
  <si>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</si>
  <si>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</si>
  <si>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</si>
  <si>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</si>
  <si>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</si>
  <si>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</si>
  <si>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</si>
  <si>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</si>
  <si>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</si>
  <si>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</si>
  <si>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</si>
  <si>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</si>
  <si>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</si>
  <si>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</si>
  <si>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</si>
  <si>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</si>
  <si>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</si>
  <si>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</si>
  <si>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</si>
  <si>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</si>
  <si>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</si>
  <si>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</si>
  <si>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</si>
  <si>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</si>
  <si>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</si>
  <si>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</si>
  <si>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</si>
  <si>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</si>
  <si>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</si>
  <si>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</si>
  <si>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</si>
  <si>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</si>
  <si>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</si>
  <si>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</si>
  <si>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</si>
  <si>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</si>
  <si>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</si>
  <si>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</si>
  <si>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</si>
  <si>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</si>
  <si>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</si>
  <si>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</si>
  <si>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</si>
  <si>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</si>
  <si>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</si>
  <si>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</si>
  <si>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</si>
  <si>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</si>
  <si>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</si>
  <si>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</si>
  <si>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</si>
  <si>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</si>
  <si>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</si>
  <si>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</si>
  <si>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</si>
  <si>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</si>
  <si>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</si>
  <si>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</si>
  <si>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</si>
  <si>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</si>
  <si>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</si>
  <si>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</si>
  <si>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</si>
  <si>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</si>
  <si>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</si>
  <si>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</si>
  <si>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</si>
  <si>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</si>
  <si>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</si>
  <si>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</si>
  <si>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</si>
  <si>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</si>
  <si>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</si>
  <si>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</si>
  <si>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</si>
  <si>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</si>
  <si>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</si>
  <si>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</si>
  <si>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</si>
  <si>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</si>
  <si>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</si>
  <si>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</si>
  <si>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</si>
  <si>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</si>
  <si>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</si>
  <si>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</si>
  <si>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</si>
  <si>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</si>
  <si>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</si>
  <si>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</si>
  <si>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</si>
  <si>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</si>
  <si>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</si>
  <si>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</si>
  <si>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</si>
  <si>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</si>
  <si>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</si>
  <si>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</si>
  <si>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</si>
  <si>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</si>
  <si>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</si>
  <si>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</si>
  <si>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</si>
  <si>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</si>
  <si>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</si>
  <si>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</si>
  <si>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</si>
  <si>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</si>
  <si>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</si>
  <si>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</si>
  <si>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</si>
  <si>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</si>
  <si>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</si>
  <si>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</si>
  <si>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</si>
  <si>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</si>
  <si>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</si>
  <si>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</si>
  <si>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</si>
  <si>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</si>
  <si>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</si>
  <si>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</si>
  <si>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</si>
  <si>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</si>
  <si>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</si>
  <si>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</si>
  <si>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</si>
  <si>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</si>
  <si>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</si>
  <si>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</si>
  <si>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</si>
  <si>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</si>
  <si>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</si>
  <si>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</si>
  <si>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</si>
  <si>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</si>
  <si>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</si>
  <si>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</si>
  <si>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</si>
  <si>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</si>
  <si>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</si>
  <si>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</si>
  <si>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</si>
  <si>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</si>
  <si>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</si>
  <si>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</si>
  <si>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</si>
  <si>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</si>
  <si>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</si>
  <si>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</si>
  <si>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</si>
  <si>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</si>
  <si>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</si>
  <si>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</si>
  <si>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</si>
  <si>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</si>
  <si>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</si>
  <si>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</si>
  <si>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</si>
  <si>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</si>
  <si>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</si>
  <si>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</si>
  <si>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</si>
  <si>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</si>
  <si>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</si>
  <si>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</si>
  <si>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</si>
  <si>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</si>
  <si>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</si>
  <si>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</si>
  <si>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</si>
  <si>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</si>
  <si>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</si>
  <si>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</si>
  <si>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</si>
  <si>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</si>
  <si>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</si>
  <si>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</si>
  <si>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</si>
  <si>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</si>
  <si>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</si>
  <si>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</si>
  <si>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</si>
  <si>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</si>
  <si>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</si>
  <si>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</si>
  <si>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</si>
  <si>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</si>
  <si>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</si>
  <si>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</si>
  <si>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</si>
  <si>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</si>
  <si>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</si>
  <si>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</si>
  <si>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</si>
  <si>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</si>
  <si>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</si>
  <si>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</si>
  <si>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</si>
  <si>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</si>
  <si>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</si>
  <si>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</si>
  <si>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</si>
  <si>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</si>
  <si>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</si>
  <si>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</si>
  <si>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</si>
  <si>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</si>
  <si>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</si>
  <si>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</si>
  <si>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</si>
  <si>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</si>
  <si>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</si>
  <si>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</si>
  <si>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</si>
  <si>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</si>
  <si>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</si>
  <si>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</si>
  <si>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</si>
  <si>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</si>
  <si>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</si>
  <si>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</si>
  <si>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</si>
  <si>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</si>
  <si>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</si>
  <si>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</si>
  <si>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</si>
  <si>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</si>
  <si>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</si>
  <si>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</si>
  <si>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</si>
  <si>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</si>
  <si>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</si>
  <si>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</si>
  <si>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</si>
  <si>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</si>
  <si>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</si>
  <si>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</si>
  <si>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</si>
  <si>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</si>
  <si>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</si>
  <si>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</si>
  <si>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</si>
  <si>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</si>
  <si>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</si>
  <si>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</si>
  <si>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</si>
  <si>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</si>
  <si>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</si>
  <si>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</si>
  <si>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</si>
  <si>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</si>
  <si>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</si>
  <si>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</si>
  <si>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</si>
  <si>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</si>
  <si>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</si>
  <si>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</si>
  <si>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</si>
  <si>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</si>
  <si>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</si>
  <si>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</si>
  <si>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</si>
  <si>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</si>
  <si>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</si>
  <si>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</si>
  <si>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</si>
  <si>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</si>
  <si>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</si>
  <si>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</si>
  <si>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</si>
  <si>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</si>
  <si>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</si>
  <si>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</si>
  <si>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</si>
  <si>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</si>
  <si>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</si>
  <si>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</si>
  <si>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</si>
  <si>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</si>
  <si>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</si>
  <si>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</si>
  <si>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</si>
  <si>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</si>
  <si>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</si>
  <si>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</si>
  <si>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</si>
  <si>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</si>
  <si>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</si>
  <si>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</si>
  <si>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</si>
  <si>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</si>
  <si>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</si>
  <si>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</si>
  <si>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</si>
  <si>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</si>
  <si>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</si>
  <si>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</si>
  <si>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</si>
  <si>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</si>
  <si>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</si>
  <si>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</si>
  <si>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</si>
  <si>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</si>
  <si>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</si>
  <si>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</si>
  <si>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</si>
  <si>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</si>
  <si>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</si>
  <si>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</si>
  <si>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</si>
  <si>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</si>
  <si>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</si>
  <si>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</si>
  <si>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</si>
  <si>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</si>
  <si>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</si>
  <si>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</si>
  <si>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</si>
  <si>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</si>
  <si>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</si>
  <si>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</si>
  <si>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</si>
  <si>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</si>
  <si>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</si>
  <si>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</si>
  <si>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</si>
  <si>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</si>
  <si>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</si>
  <si>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</si>
  <si>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</si>
  <si>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</si>
  <si>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</si>
  <si>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</si>
  <si>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</si>
  <si>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</si>
  <si>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</si>
  <si>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</si>
  <si>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</si>
  <si>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</si>
  <si>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</si>
  <si>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</si>
  <si>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</si>
  <si>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</si>
  <si>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</si>
  <si>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</si>
  <si>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</si>
  <si>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</si>
  <si>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</si>
  <si>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</si>
  <si>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</si>
  <si>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</si>
  <si>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</si>
  <si>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</si>
  <si>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</si>
  <si>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</si>
  <si>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</si>
  <si>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</si>
  <si>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</si>
  <si>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</si>
  <si>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</si>
  <si>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</si>
  <si>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</si>
  <si>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</si>
  <si>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</si>
  <si>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</si>
  <si>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</si>
  <si>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</si>
  <si>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</si>
  <si>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</si>
  <si>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</si>
  <si>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</si>
  <si>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</si>
  <si>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</si>
  <si>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</si>
  <si>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</si>
  <si>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</si>
  <si>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</si>
  <si>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</si>
  <si>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</si>
  <si>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</si>
  <si>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</si>
  <si>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</si>
  <si>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</si>
  <si>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</si>
  <si>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</si>
  <si>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</si>
  <si>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</si>
  <si>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</si>
  <si>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</si>
  <si>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</si>
  <si>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</si>
  <si>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</si>
  <si>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</si>
  <si>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</si>
  <si>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</si>
  <si>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</si>
  <si>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</si>
  <si>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</si>
  <si>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</si>
  <si>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</si>
  <si>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</si>
  <si>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</si>
  <si>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</si>
  <si>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</si>
  <si>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</si>
  <si>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</si>
  <si>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</si>
  <si>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</si>
  <si>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</si>
  <si>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</si>
  <si>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</si>
  <si>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</si>
  <si>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</si>
  <si>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</si>
  <si>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</si>
  <si>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</si>
  <si>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</si>
  <si>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</si>
  <si>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</si>
  <si>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</si>
  <si>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</si>
  <si>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</si>
  <si>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</si>
  <si>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</si>
  <si>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</si>
  <si>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</si>
  <si>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</si>
  <si>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</si>
  <si>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</si>
  <si>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</si>
  <si>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</si>
  <si>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</si>
  <si>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</si>
  <si>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</si>
  <si>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</si>
  <si>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</si>
  <si>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</si>
  <si>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</si>
  <si>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</si>
  <si>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</si>
  <si>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</si>
  <si>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</si>
  <si>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</si>
  <si>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</si>
  <si>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</si>
  <si>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</si>
  <si>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</si>
  <si>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</si>
  <si>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</si>
  <si>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</si>
  <si>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</si>
  <si>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</si>
  <si>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</si>
  <si>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</si>
  <si>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</si>
  <si>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</si>
  <si>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Doç.Dr.Dilek Atik-/Prof.Dr.Murat Çetin Rağbetli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</si>
</sst>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28">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41" t="s">
        <v>3204</v>
      </c>
      <c r="B42" s="1541"/>
      <c r="C42" s="1541"/>
      <c r="D42" s="1541"/>
      <c r="E42" s="1541"/>
      <c r="F42" s="1541"/>
    </row>
    <row r="43" spans="1:7" ht="51" customHeight="1" x14ac:dyDescent="0.25">
      <c r="A43" s="1541" t="s">
        <v>2494</v>
      </c>
      <c r="B43" s="1541"/>
      <c r="C43" s="1541"/>
      <c r="D43" s="1541"/>
      <c r="E43" s="1541"/>
      <c r="F43" s="1541"/>
    </row>
    <row r="44" spans="1:7" ht="54.95" customHeight="1" x14ac:dyDescent="0.25">
      <c r="A44" s="1541" t="s">
        <v>2493</v>
      </c>
      <c r="B44" s="1541"/>
      <c r="C44" s="1541"/>
      <c r="D44" s="1541"/>
      <c r="E44" s="1541"/>
      <c r="F44" s="1541"/>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ht="25.9" customHeight="1"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59" t="s">
        <v>2619</v>
      </c>
      <c r="B31" s="1659"/>
      <c r="C31" s="1659"/>
      <c r="D31" s="1659"/>
      <c r="E31" s="1659"/>
      <c r="F31" s="1659"/>
    </row>
    <row r="32" spans="1:6" ht="15.6" customHeight="1" x14ac:dyDescent="0.25">
      <c r="A32" s="1660" t="s">
        <v>2225</v>
      </c>
      <c r="B32" s="1660"/>
      <c r="C32" s="1660"/>
      <c r="D32" s="1660"/>
      <c r="E32" s="1660"/>
      <c r="F32" s="1660"/>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61"/>
      <c r="C444" s="1661"/>
      <c r="D444" s="1661"/>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62" t="s">
        <v>3159</v>
      </c>
      <c r="C701" s="1663"/>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abSelected="1" topLeftCell="A309" zoomScale="70" zoomScaleNormal="70" workbookViewId="0">
      <selection activeCell="E349" sqref="E349:E354"/>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32</v>
      </c>
      <c r="C15" s="53">
        <f>ROUND(B15/$B$31*100,2)</f>
        <v>21.92</v>
      </c>
      <c r="D15" s="1461"/>
      <c r="E15" s="657"/>
      <c r="F15" s="3"/>
    </row>
    <row r="16" spans="1:6" x14ac:dyDescent="0.25">
      <c r="A16" s="705" t="s">
        <v>28</v>
      </c>
      <c r="B16" s="749">
        <f>COUNTIF($B$35:$B$513,"*13ANT.L*")/2</f>
        <v>16</v>
      </c>
      <c r="C16" s="476"/>
      <c r="D16" s="1462">
        <v>9</v>
      </c>
      <c r="E16" s="658"/>
      <c r="F16" s="39"/>
    </row>
    <row r="17" spans="1:6" x14ac:dyDescent="0.25">
      <c r="A17" s="704" t="s">
        <v>5</v>
      </c>
      <c r="B17" s="995">
        <f>COUNTIF($B$35:$B$513,"*13HIS.*")-COUNTIF($B$35:$B$513,"*13HIS.L*")</f>
        <v>25</v>
      </c>
      <c r="C17" s="53">
        <f>ROUND(B17/$B$31*100,2)</f>
        <v>17.12</v>
      </c>
      <c r="D17" s="1462"/>
      <c r="E17" s="40"/>
      <c r="F17" s="3"/>
    </row>
    <row r="18" spans="1:6" x14ac:dyDescent="0.25">
      <c r="A18" s="705" t="s">
        <v>29</v>
      </c>
      <c r="B18" s="1053">
        <f>COUNTIF($B$35:$B$513,"*13HIS.L*")/2</f>
        <v>15</v>
      </c>
      <c r="C18" s="476"/>
      <c r="D18" s="1462">
        <f>B18/$B$32*$C$32</f>
        <v>7.1428571428571423</v>
      </c>
      <c r="E18" s="657"/>
      <c r="F18" s="39"/>
    </row>
    <row r="19" spans="1:6" x14ac:dyDescent="0.25">
      <c r="A19" s="704" t="s">
        <v>20</v>
      </c>
      <c r="B19" s="847">
        <f>COUNTIF($B$35:$B$513,"*13FIZ.*")-COUNTIF($B$35:$B$513,"*13FIZ.L*")</f>
        <v>22</v>
      </c>
      <c r="C19" s="53">
        <f>ROUND(B19/$B$31*100,2)</f>
        <v>15.07</v>
      </c>
      <c r="D19" s="1462"/>
      <c r="E19" s="658"/>
      <c r="F19" s="3"/>
    </row>
    <row r="20" spans="1:6" x14ac:dyDescent="0.25">
      <c r="A20" s="705" t="s">
        <v>26</v>
      </c>
      <c r="B20" s="837">
        <f>COUNTIF($B$35:$B$513,"*13FIZ.L*")/2</f>
        <v>16</v>
      </c>
      <c r="C20" s="476"/>
      <c r="D20" s="1462">
        <f>B20/$B$32*$C$32</f>
        <v>7.6190476190476186</v>
      </c>
      <c r="E20" s="658"/>
      <c r="F20" s="39"/>
    </row>
    <row r="21" spans="1:6" x14ac:dyDescent="0.25">
      <c r="A21" s="706" t="s">
        <v>53</v>
      </c>
      <c r="B21" s="1237">
        <v>22</v>
      </c>
      <c r="C21" s="53">
        <f>ROUND(B21/$B$31*100,2)</f>
        <v>15.07</v>
      </c>
      <c r="D21" s="1462"/>
      <c r="E21" s="559"/>
      <c r="F21" s="3"/>
    </row>
    <row r="22" spans="1:6" x14ac:dyDescent="0.25">
      <c r="A22" s="704" t="s">
        <v>1932</v>
      </c>
      <c r="B22" s="796">
        <f>COUNTIF($B$35:$B$513,"*13TKB.*")-COUNTIF($B$35:$B$513,"*13TKB.L*")</f>
        <v>5</v>
      </c>
      <c r="C22" s="53">
        <f>ROUND(B22/$B$31*100,2)</f>
        <v>3.42</v>
      </c>
      <c r="D22" s="1462">
        <f>B22/$B$32*$C$32</f>
        <v>2.3809523809523809</v>
      </c>
      <c r="E22" s="559"/>
      <c r="F22" s="3"/>
    </row>
    <row r="23" spans="1:6" x14ac:dyDescent="0.25">
      <c r="A23" s="705" t="s">
        <v>1934</v>
      </c>
      <c r="B23" s="797">
        <f>COUNTIF($B$35:$B$513,"*13TKB.L*")/2</f>
        <v>8</v>
      </c>
      <c r="C23" s="476"/>
      <c r="D23" s="1462"/>
      <c r="E23" s="477"/>
      <c r="F23" s="39"/>
    </row>
    <row r="24" spans="1:6" x14ac:dyDescent="0.25">
      <c r="A24" s="706" t="s">
        <v>0</v>
      </c>
      <c r="B24" s="1294">
        <f>COUNTIF($B$35:$B$513,"*13BYF.*")-COUNTIF($B$35:$B$513,"*13BYF.L*")</f>
        <v>5</v>
      </c>
      <c r="C24" s="53">
        <f>ROUND(B24/$B$31*100,2)</f>
        <v>3.42</v>
      </c>
      <c r="D24" s="559"/>
      <c r="E24" s="26"/>
      <c r="F24" s="3"/>
    </row>
    <row r="25" spans="1:6" x14ac:dyDescent="0.25">
      <c r="A25" s="705" t="s">
        <v>27</v>
      </c>
      <c r="B25" s="1295">
        <f>COUNTIF($B$35:$B$513,"*13BYF.L*")/2</f>
        <v>2</v>
      </c>
      <c r="C25" s="476"/>
      <c r="D25" s="1462">
        <f>B25/$B$32*$C$32</f>
        <v>0.95238095238095233</v>
      </c>
      <c r="E25" s="477"/>
      <c r="F25" s="39"/>
    </row>
    <row r="26" spans="1:6" x14ac:dyDescent="0.25">
      <c r="A26" s="706" t="s">
        <v>21</v>
      </c>
      <c r="B26" s="1203">
        <f>COUNTIF($B$35:$B$513,"*13TMB.*")-COUNTIF($B$35:$B$513,"*13TMB.L*")</f>
        <v>20</v>
      </c>
      <c r="C26" s="53">
        <f>ROUND(B26/$B$31*100,2)</f>
        <v>13.7</v>
      </c>
      <c r="D26" s="1462"/>
      <c r="E26" s="26"/>
      <c r="F26" s="3"/>
    </row>
    <row r="27" spans="1:6" x14ac:dyDescent="0.25">
      <c r="A27" s="704" t="s">
        <v>9</v>
      </c>
      <c r="B27" s="976">
        <f>COUNTIF($B$35:$B$513,"*13TBK.*")-COUNTIF($B$35:$B$513,"*13TBK.L*")</f>
        <v>6</v>
      </c>
      <c r="C27" s="53">
        <f>ROUND(B27/$B$31*100,2)</f>
        <v>4.1100000000000003</v>
      </c>
      <c r="D27" s="1462"/>
      <c r="E27" s="3"/>
      <c r="F27" s="3"/>
    </row>
    <row r="28" spans="1:6" x14ac:dyDescent="0.25">
      <c r="A28" s="75" t="s">
        <v>58</v>
      </c>
      <c r="B28" s="1119">
        <f>COUNTIF($B$35:$B$513,"*13TTE.*")-COUNTIF($B$35:$B$513,"*13TTE.L*")</f>
        <v>9</v>
      </c>
      <c r="C28" s="53">
        <f>ROUND(B28/$B$31*100,2)</f>
        <v>6.16</v>
      </c>
      <c r="D28" s="559"/>
      <c r="E28" s="3"/>
      <c r="F28" s="3"/>
    </row>
    <row r="29" spans="1:6" x14ac:dyDescent="0.25">
      <c r="A29" s="705" t="s">
        <v>3179</v>
      </c>
      <c r="B29" s="1099">
        <f>COUNTIF($B$35:$B$513,"PDÖ*")</f>
        <v>6</v>
      </c>
      <c r="C29" s="53"/>
      <c r="D29" s="1462">
        <f>B29/$B$32*$C$32</f>
        <v>2.8571428571428568</v>
      </c>
      <c r="E29" s="3"/>
      <c r="F29" s="3"/>
    </row>
    <row r="30" spans="1:6" x14ac:dyDescent="0.25">
      <c r="A30" s="674" t="s">
        <v>2</v>
      </c>
      <c r="B30" s="675">
        <f>SUM(B15:B29)</f>
        <v>209</v>
      </c>
      <c r="C30" s="676">
        <f>SUM(C15:C29)</f>
        <v>99.990000000000009</v>
      </c>
      <c r="D30" s="1462"/>
      <c r="E30" s="26"/>
      <c r="F30" s="3"/>
    </row>
    <row r="31" spans="1:6" x14ac:dyDescent="0.25">
      <c r="A31" s="674" t="s">
        <v>3283</v>
      </c>
      <c r="B31" s="675">
        <f>SUM(B15,B17,B19,B21,B22,B24,B26,B27,B28)</f>
        <v>146</v>
      </c>
      <c r="C31" s="676">
        <f>ROUND(B31/B30*100,0)</f>
        <v>70</v>
      </c>
      <c r="D31" s="1462"/>
      <c r="E31" s="26"/>
      <c r="F31" s="3"/>
    </row>
    <row r="32" spans="1:6" x14ac:dyDescent="0.25">
      <c r="A32" s="1451" t="s">
        <v>3284</v>
      </c>
      <c r="B32" s="1458">
        <f>SUM(B16,B18,B20,B23,B25,B29)</f>
        <v>63</v>
      </c>
      <c r="C32" s="1460">
        <f>ROUND(B32/B30*100,0)</f>
        <v>30</v>
      </c>
      <c r="D32" s="1462">
        <f>SUM(D15:D29)</f>
        <v>29.952380952380949</v>
      </c>
      <c r="E32" s="26"/>
      <c r="F32" s="3"/>
    </row>
    <row r="33" spans="1:6" ht="15.6" customHeight="1" x14ac:dyDescent="0.25">
      <c r="A33" s="1619" t="s">
        <v>2573</v>
      </c>
      <c r="B33" s="1619"/>
      <c r="C33" s="1619"/>
      <c r="D33" s="1619"/>
      <c r="E33" s="677"/>
      <c r="F33" s="518"/>
    </row>
    <row r="34" spans="1:6" ht="65.25" customHeight="1" x14ac:dyDescent="0.25">
      <c r="A34" s="1620" t="s">
        <v>2274</v>
      </c>
      <c r="B34" s="1620"/>
      <c r="C34" s="1620"/>
      <c r="D34" s="1620"/>
      <c r="E34" s="1620"/>
      <c r="F34" s="1620"/>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73" t="s">
        <v>3419</v>
      </c>
      <c r="C139" s="1664"/>
      <c r="D139" s="1667"/>
      <c r="E139" s="1668"/>
    </row>
    <row r="140" spans="1:6" x14ac:dyDescent="0.25">
      <c r="A140" s="645" t="s">
        <v>3256</v>
      </c>
      <c r="B140" s="1674"/>
      <c r="C140" s="1665"/>
      <c r="D140" s="1669"/>
      <c r="E140" s="1670"/>
    </row>
    <row r="141" spans="1:6" x14ac:dyDescent="0.25">
      <c r="A141" s="645" t="s">
        <v>3257</v>
      </c>
      <c r="B141" s="1674"/>
      <c r="C141" s="1665"/>
      <c r="D141" s="1669"/>
      <c r="E141" s="1670"/>
    </row>
    <row r="142" spans="1:6" x14ac:dyDescent="0.25">
      <c r="A142" s="645" t="s">
        <v>3258</v>
      </c>
      <c r="B142" s="1674"/>
      <c r="C142" s="1665"/>
      <c r="D142" s="1669"/>
      <c r="E142" s="1670"/>
    </row>
    <row r="143" spans="1:6" x14ac:dyDescent="0.25">
      <c r="A143" s="645" t="s">
        <v>3259</v>
      </c>
      <c r="B143" s="1674"/>
      <c r="C143" s="1665"/>
      <c r="D143" s="1669"/>
      <c r="E143" s="1670"/>
    </row>
    <row r="144" spans="1:6" x14ac:dyDescent="0.25">
      <c r="A144" s="645" t="s">
        <v>3260</v>
      </c>
      <c r="B144" s="1674"/>
      <c r="C144" s="1665"/>
      <c r="D144" s="1669"/>
      <c r="E144" s="1670"/>
      <c r="F144" s="5"/>
    </row>
    <row r="145" spans="1:6" x14ac:dyDescent="0.25">
      <c r="A145" s="645" t="s">
        <v>3261</v>
      </c>
      <c r="B145" s="1674"/>
      <c r="C145" s="1665"/>
      <c r="D145" s="1669"/>
      <c r="E145" s="1670"/>
      <c r="F145" s="5"/>
    </row>
    <row r="146" spans="1:6" x14ac:dyDescent="0.25">
      <c r="A146" s="645" t="s">
        <v>3262</v>
      </c>
      <c r="B146" s="1674"/>
      <c r="C146" s="1665"/>
      <c r="D146" s="1669"/>
      <c r="E146" s="1670"/>
      <c r="F146" s="5"/>
    </row>
    <row r="147" spans="1:6" x14ac:dyDescent="0.25">
      <c r="A147" s="645" t="s">
        <v>3263</v>
      </c>
      <c r="B147" s="1674"/>
      <c r="C147" s="1665"/>
      <c r="D147" s="1669"/>
      <c r="E147" s="1670"/>
      <c r="F147" s="5"/>
    </row>
    <row r="148" spans="1:6" x14ac:dyDescent="0.25">
      <c r="A148" s="645" t="s">
        <v>3264</v>
      </c>
      <c r="B148" s="1675"/>
      <c r="C148" s="1666"/>
      <c r="D148" s="1671"/>
      <c r="E148" s="1672"/>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1210" t="s">
        <v>151</v>
      </c>
      <c r="C261" s="1210" t="s">
        <v>53</v>
      </c>
      <c r="D261" s="1210" t="s">
        <v>3099</v>
      </c>
      <c r="E261" s="1210" t="s">
        <v>74</v>
      </c>
      <c r="F261" s="18" t="s">
        <v>150</v>
      </c>
    </row>
    <row r="262" spans="1:6" x14ac:dyDescent="0.25">
      <c r="A262" s="5" t="s">
        <v>38</v>
      </c>
      <c r="B262" s="1210" t="s">
        <v>154</v>
      </c>
      <c r="C262" s="1210" t="s">
        <v>53</v>
      </c>
      <c r="D262" s="1210" t="s">
        <v>3099</v>
      </c>
      <c r="E262" s="1210" t="s">
        <v>74</v>
      </c>
      <c r="F262" s="1210" t="s">
        <v>150</v>
      </c>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583"/>
      <c r="C271" s="583" t="s">
        <v>1991</v>
      </c>
      <c r="D271" s="583"/>
      <c r="E271" s="583"/>
    </row>
    <row r="272" spans="1:6" x14ac:dyDescent="0.25">
      <c r="A272" s="18" t="s">
        <v>38</v>
      </c>
      <c r="B272" s="583"/>
      <c r="C272" s="583" t="s">
        <v>1991</v>
      </c>
      <c r="D272" s="583"/>
      <c r="E272" s="583"/>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3450</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2"/>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7" t="s">
        <v>3045</v>
      </c>
      <c r="F351" s="871" t="s">
        <v>3066</v>
      </c>
    </row>
    <row r="352" spans="1:6" x14ac:dyDescent="0.25">
      <c r="A352" s="5" t="s">
        <v>37</v>
      </c>
      <c r="B352" s="877" t="s">
        <v>3067</v>
      </c>
      <c r="C352" s="877" t="s">
        <v>21</v>
      </c>
      <c r="D352" s="877" t="s">
        <v>3068</v>
      </c>
      <c r="E352" s="877" t="s">
        <v>3045</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3045</v>
      </c>
      <c r="F363" s="877" t="s">
        <v>3072</v>
      </c>
    </row>
    <row r="364" spans="1:6" x14ac:dyDescent="0.25">
      <c r="A364" s="5" t="s">
        <v>37</v>
      </c>
      <c r="B364" s="877" t="s">
        <v>3073</v>
      </c>
      <c r="C364" s="877" t="s">
        <v>21</v>
      </c>
      <c r="D364" s="877" t="s">
        <v>3074</v>
      </c>
      <c r="E364" s="873" t="s">
        <v>3045</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198" t="s">
        <v>2120</v>
      </c>
      <c r="C429" s="873" t="s">
        <v>21</v>
      </c>
      <c r="D429" s="1201" t="s">
        <v>2273</v>
      </c>
      <c r="E429" s="1200" t="s">
        <v>2487</v>
      </c>
      <c r="F429" s="1199" t="s">
        <v>3081</v>
      </c>
    </row>
    <row r="430" spans="1:6" x14ac:dyDescent="0.25">
      <c r="A430" s="74" t="s">
        <v>40</v>
      </c>
      <c r="B430" s="1198" t="s">
        <v>2121</v>
      </c>
      <c r="C430" s="873" t="s">
        <v>21</v>
      </c>
      <c r="D430" s="1202" t="s">
        <v>2272</v>
      </c>
      <c r="E430" s="1202" t="s">
        <v>2487</v>
      </c>
      <c r="F430" s="1202" t="s">
        <v>3082</v>
      </c>
    </row>
    <row r="431" spans="1:6" x14ac:dyDescent="0.25">
      <c r="A431" s="74" t="s">
        <v>41</v>
      </c>
      <c r="B431" s="1198" t="s">
        <v>2122</v>
      </c>
      <c r="C431" s="873" t="s">
        <v>21</v>
      </c>
      <c r="D431" s="1202" t="s">
        <v>2271</v>
      </c>
      <c r="E431" s="1202" t="s">
        <v>2487</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613" t="s">
        <v>3247</v>
      </c>
      <c r="C434" s="1614"/>
      <c r="D434" s="18"/>
      <c r="E434" s="38"/>
      <c r="F434" s="1443"/>
    </row>
    <row r="435" spans="1:6" x14ac:dyDescent="0.25">
      <c r="A435" s="18" t="s">
        <v>36</v>
      </c>
      <c r="B435" s="1682"/>
      <c r="C435" s="1683"/>
      <c r="D435" s="24"/>
      <c r="E435" s="74"/>
      <c r="F435" s="24"/>
    </row>
    <row r="436" spans="1:6" x14ac:dyDescent="0.25">
      <c r="A436" s="18" t="s">
        <v>37</v>
      </c>
      <c r="B436" s="1615"/>
      <c r="C436" s="1616"/>
      <c r="D436" s="24"/>
      <c r="E436" s="74"/>
      <c r="F436" s="24"/>
    </row>
    <row r="437" spans="1:6" x14ac:dyDescent="0.25">
      <c r="A437" s="470" t="s">
        <v>3253</v>
      </c>
      <c r="B437" s="436"/>
      <c r="C437" s="552"/>
      <c r="D437" s="436"/>
      <c r="E437" s="437"/>
      <c r="F437" s="436"/>
    </row>
    <row r="438" spans="1:6" ht="18.75" customHeight="1" x14ac:dyDescent="0.25">
      <c r="A438" s="18" t="s">
        <v>39</v>
      </c>
      <c r="B438" s="1613" t="s">
        <v>3248</v>
      </c>
      <c r="C438" s="1614"/>
      <c r="D438" s="23"/>
      <c r="E438" s="713"/>
      <c r="F438" s="23"/>
    </row>
    <row r="439" spans="1:6" x14ac:dyDescent="0.25">
      <c r="A439" s="18" t="s">
        <v>38</v>
      </c>
      <c r="B439" s="1615"/>
      <c r="C439" s="1616"/>
      <c r="D439" s="72"/>
      <c r="E439" s="72"/>
      <c r="F439" s="67"/>
    </row>
    <row r="440" spans="1:6" ht="18.75" customHeight="1" x14ac:dyDescent="0.25">
      <c r="A440" s="74" t="s">
        <v>40</v>
      </c>
      <c r="B440" s="1613" t="s">
        <v>3439</v>
      </c>
      <c r="C440" s="1614"/>
      <c r="D440" s="5"/>
      <c r="E440" s="5"/>
      <c r="F440" s="5"/>
    </row>
    <row r="441" spans="1:6" x14ac:dyDescent="0.25">
      <c r="A441" s="74" t="s">
        <v>41</v>
      </c>
      <c r="B441" s="1615"/>
      <c r="C441" s="1616"/>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13" t="s">
        <v>3250</v>
      </c>
      <c r="C448" s="1614"/>
      <c r="D448" s="74"/>
      <c r="E448" s="74"/>
      <c r="F448" s="74"/>
    </row>
    <row r="449" spans="1:6" x14ac:dyDescent="0.25">
      <c r="A449" s="5" t="s">
        <v>38</v>
      </c>
      <c r="B449" s="1615"/>
      <c r="C449" s="1616"/>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76" t="s">
        <v>3251</v>
      </c>
      <c r="C454" s="1677"/>
      <c r="D454" s="5"/>
      <c r="E454" s="5"/>
      <c r="F454" s="5"/>
    </row>
    <row r="455" spans="1:6" x14ac:dyDescent="0.25">
      <c r="A455" s="5" t="s">
        <v>36</v>
      </c>
      <c r="B455" s="1678"/>
      <c r="C455" s="1679"/>
      <c r="D455" s="5"/>
      <c r="E455" s="5"/>
      <c r="F455" s="5"/>
    </row>
    <row r="456" spans="1:6" x14ac:dyDescent="0.25">
      <c r="A456" s="5" t="s">
        <v>37</v>
      </c>
      <c r="B456" s="1680"/>
      <c r="C456" s="1681"/>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10">
    <mergeCell ref="B454:C456"/>
    <mergeCell ref="B434:C436"/>
    <mergeCell ref="B438:C439"/>
    <mergeCell ref="B440:C441"/>
    <mergeCell ref="B448:C449"/>
    <mergeCell ref="C139:C148"/>
    <mergeCell ref="D139:E148"/>
    <mergeCell ref="A33:D33"/>
    <mergeCell ref="A34:F34"/>
    <mergeCell ref="B139:B148"/>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zoomScale="85" zoomScaleNormal="85" workbookViewId="0">
      <selection activeCell="C71" sqref="C71"/>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3283</v>
      </c>
      <c r="B31" s="676">
        <f>SUM(B15,B17,B19,B21,B23,B25,B26,B27,B28)</f>
        <v>146</v>
      </c>
      <c r="C31" s="1456">
        <f>ROUND(B31/B30*100,0)</f>
        <v>74</v>
      </c>
      <c r="D31" s="53"/>
      <c r="E31"/>
      <c r="F31" s="3"/>
    </row>
    <row r="32" spans="1:6" ht="15.6" customHeight="1" x14ac:dyDescent="0.25">
      <c r="A32" s="686" t="s">
        <v>3284</v>
      </c>
      <c r="B32" s="1460">
        <f>SUM(B16,B18,B20,B22,B24,B29)</f>
        <v>50</v>
      </c>
      <c r="C32" s="1460">
        <f>ROUND(B32/B30*100,0)</f>
        <v>26</v>
      </c>
      <c r="D32" s="476">
        <f>SUM(D15:D29)</f>
        <v>26</v>
      </c>
      <c r="E32"/>
      <c r="F32" s="3"/>
    </row>
    <row r="33" spans="1:16" ht="15.6" customHeight="1" x14ac:dyDescent="0.25">
      <c r="A33" s="1659" t="s">
        <v>2619</v>
      </c>
      <c r="B33" s="1659"/>
      <c r="C33" s="1659"/>
      <c r="D33" s="1659"/>
      <c r="E33" s="1659"/>
      <c r="F33" s="1659"/>
    </row>
    <row r="34" spans="1:16" ht="15.6" customHeight="1" x14ac:dyDescent="0.25">
      <c r="A34" s="1660" t="s">
        <v>2225</v>
      </c>
      <c r="B34" s="1660"/>
      <c r="C34" s="1660"/>
      <c r="D34" s="1660"/>
      <c r="E34" s="1660"/>
      <c r="F34" s="1660"/>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684" t="s">
        <v>3282</v>
      </c>
      <c r="C38" s="72"/>
      <c r="D38" s="72"/>
      <c r="E38" s="72"/>
      <c r="F38" s="72"/>
    </row>
    <row r="39" spans="1:16" ht="15.6" customHeight="1" x14ac:dyDescent="0.25">
      <c r="A39" s="72" t="s">
        <v>35</v>
      </c>
      <c r="B39" s="1685"/>
      <c r="C39" s="72"/>
      <c r="D39" s="72"/>
      <c r="E39" s="72"/>
      <c r="F39" s="72"/>
    </row>
    <row r="40" spans="1:16" ht="15.6" customHeight="1" x14ac:dyDescent="0.25">
      <c r="A40" s="72" t="s">
        <v>36</v>
      </c>
      <c r="B40" s="1685"/>
      <c r="C40" s="72"/>
      <c r="D40" s="72"/>
      <c r="E40" s="72"/>
      <c r="F40" s="72"/>
      <c r="G40" s="516"/>
      <c r="H40" s="516"/>
      <c r="I40" s="516"/>
      <c r="J40" s="516"/>
      <c r="K40" s="516"/>
      <c r="L40" s="516"/>
      <c r="M40" s="516"/>
      <c r="N40" s="516"/>
      <c r="O40" s="516"/>
    </row>
    <row r="41" spans="1:16" ht="15.6" customHeight="1" x14ac:dyDescent="0.25">
      <c r="A41" s="72" t="s">
        <v>37</v>
      </c>
      <c r="B41" s="1686"/>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5"/>
      <c r="C68" s="32" t="s">
        <v>1991</v>
      </c>
      <c r="D68" s="5"/>
      <c r="E68" s="5"/>
      <c r="F68" s="5"/>
    </row>
    <row r="69" spans="1:8" x14ac:dyDescent="0.25">
      <c r="A69" s="70" t="s">
        <v>35</v>
      </c>
      <c r="B69" s="1517"/>
      <c r="C69" s="32" t="s">
        <v>1991</v>
      </c>
      <c r="D69" s="1517"/>
      <c r="E69" s="1517"/>
      <c r="F69" s="1517"/>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687" t="s">
        <v>3424</v>
      </c>
      <c r="C73" s="5"/>
      <c r="D73" s="5"/>
      <c r="E73" s="5"/>
      <c r="F73" s="5"/>
    </row>
    <row r="74" spans="1:8" ht="15.6" customHeight="1" x14ac:dyDescent="0.25">
      <c r="A74" s="5" t="s">
        <v>38</v>
      </c>
      <c r="B74" s="1688"/>
      <c r="C74" s="1517"/>
      <c r="D74" s="1517"/>
      <c r="E74" s="1517"/>
      <c r="F74" s="1517"/>
    </row>
    <row r="75" spans="1:8" ht="15.6" customHeight="1" x14ac:dyDescent="0.25">
      <c r="A75" s="72" t="s">
        <v>40</v>
      </c>
      <c r="B75" s="1688"/>
      <c r="C75" s="5"/>
      <c r="D75" s="5"/>
      <c r="E75" s="5"/>
      <c r="F75" s="5"/>
    </row>
    <row r="76" spans="1:8" ht="15.6" customHeight="1" x14ac:dyDescent="0.25">
      <c r="A76" s="72" t="s">
        <v>41</v>
      </c>
      <c r="B76" s="1689"/>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84" t="s">
        <v>3425</v>
      </c>
      <c r="C78" s="5"/>
      <c r="D78" s="5"/>
      <c r="E78" s="5"/>
      <c r="F78" s="5"/>
      <c r="G78" s="516"/>
      <c r="H78" s="516"/>
    </row>
    <row r="79" spans="1:8" ht="15.6" customHeight="1" x14ac:dyDescent="0.25">
      <c r="A79" s="5" t="s">
        <v>35</v>
      </c>
      <c r="B79" s="1685"/>
      <c r="C79" s="1517"/>
      <c r="D79" s="1517"/>
      <c r="E79" s="1517"/>
      <c r="F79" s="1517"/>
      <c r="G79" s="516"/>
      <c r="H79" s="516"/>
    </row>
    <row r="80" spans="1:8" ht="15.6" customHeight="1" x14ac:dyDescent="0.25">
      <c r="A80" s="5" t="s">
        <v>36</v>
      </c>
      <c r="B80" s="1685"/>
      <c r="C80" s="5"/>
      <c r="D80" s="5"/>
      <c r="E80" s="5"/>
      <c r="F80" s="5"/>
      <c r="G80" s="516"/>
    </row>
    <row r="81" spans="1:6" ht="15.6" customHeight="1" x14ac:dyDescent="0.25">
      <c r="A81" s="5" t="s">
        <v>37</v>
      </c>
      <c r="B81" s="1685"/>
      <c r="C81" s="5"/>
      <c r="D81" s="5"/>
      <c r="E81" s="5"/>
      <c r="F81" s="5"/>
    </row>
    <row r="82" spans="1:6" ht="15.6" customHeight="1" x14ac:dyDescent="0.25">
      <c r="A82" s="435" t="s">
        <v>57</v>
      </c>
      <c r="B82" s="1685"/>
      <c r="C82" s="435"/>
      <c r="D82" s="435"/>
      <c r="E82" s="435"/>
      <c r="F82" s="435"/>
    </row>
    <row r="83" spans="1:6" ht="15.6" customHeight="1" x14ac:dyDescent="0.25">
      <c r="A83" s="5" t="s">
        <v>39</v>
      </c>
      <c r="B83" s="1685"/>
      <c r="C83" s="5"/>
      <c r="D83" s="5"/>
      <c r="E83" s="5"/>
      <c r="F83" s="5"/>
    </row>
    <row r="84" spans="1:6" ht="15.6" customHeight="1" x14ac:dyDescent="0.25">
      <c r="A84" s="5" t="s">
        <v>38</v>
      </c>
      <c r="B84" s="1685"/>
      <c r="C84" s="1517"/>
      <c r="D84" s="1517"/>
      <c r="E84" s="1517"/>
      <c r="F84" s="1517"/>
    </row>
    <row r="85" spans="1:6" ht="15.6" customHeight="1" x14ac:dyDescent="0.25">
      <c r="A85" s="5" t="s">
        <v>40</v>
      </c>
      <c r="B85" s="1685"/>
      <c r="C85" s="5"/>
      <c r="D85" s="5"/>
      <c r="E85" s="5"/>
      <c r="F85" s="5"/>
    </row>
    <row r="86" spans="1:6" ht="15.6" customHeight="1" x14ac:dyDescent="0.25">
      <c r="A86" s="5" t="s">
        <v>41</v>
      </c>
      <c r="B86" s="1686"/>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C95" s="32" t="s">
        <v>1991</v>
      </c>
    </row>
    <row r="96" spans="1:6" ht="15.6" customHeight="1" x14ac:dyDescent="0.25">
      <c r="A96" s="27" t="s">
        <v>38</v>
      </c>
      <c r="C96" s="32" t="s">
        <v>1991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C101" s="32" t="s">
        <v>1991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B131" s="1101" t="s">
        <v>3369</v>
      </c>
      <c r="C131" s="1102" t="s">
        <v>2451</v>
      </c>
      <c r="D131" s="1103" t="s">
        <v>3026</v>
      </c>
      <c r="E131" s="1102" t="s">
        <v>2452</v>
      </c>
      <c r="F131" s="1102" t="s">
        <v>3031</v>
      </c>
    </row>
    <row r="132" spans="1:6" ht="15.6" customHeight="1" x14ac:dyDescent="0.25">
      <c r="A132" s="27" t="s">
        <v>36</v>
      </c>
      <c r="B132" s="1095" t="s">
        <v>3370</v>
      </c>
      <c r="C132" s="1102" t="s">
        <v>2451</v>
      </c>
      <c r="D132" s="1105" t="s">
        <v>3200</v>
      </c>
      <c r="E132" s="1104" t="s">
        <v>2452</v>
      </c>
      <c r="F132" s="1106" t="s">
        <v>3031</v>
      </c>
    </row>
    <row r="133" spans="1:6" ht="15.6" customHeight="1" x14ac:dyDescent="0.25">
      <c r="A133" s="27" t="s">
        <v>37</v>
      </c>
      <c r="B133" s="1107" t="s">
        <v>3371</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3406</v>
      </c>
      <c r="C152" s="923" t="s">
        <v>9</v>
      </c>
      <c r="D152" s="935" t="s">
        <v>887</v>
      </c>
      <c r="E152" s="978" t="s">
        <v>2897</v>
      </c>
      <c r="F152" s="923" t="s">
        <v>888</v>
      </c>
    </row>
    <row r="153" spans="1:7" ht="15.6" customHeight="1" x14ac:dyDescent="0.25">
      <c r="A153" s="5" t="s">
        <v>35</v>
      </c>
      <c r="B153" s="935" t="s">
        <v>3407</v>
      </c>
      <c r="C153" s="923" t="s">
        <v>9</v>
      </c>
      <c r="D153" s="935" t="s">
        <v>887</v>
      </c>
      <c r="E153" s="978" t="s">
        <v>2897</v>
      </c>
      <c r="F153" s="923" t="s">
        <v>888</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90" t="s">
        <v>3423</v>
      </c>
      <c r="E328" s="3"/>
      <c r="F328" s="3"/>
    </row>
    <row r="329" spans="1:12" x14ac:dyDescent="0.25">
      <c r="A329" s="70" t="s">
        <v>35</v>
      </c>
      <c r="B329" s="1691"/>
      <c r="C329" s="5"/>
      <c r="D329" s="5"/>
      <c r="E329" s="5"/>
      <c r="F329" s="5"/>
    </row>
    <row r="330" spans="1:12" x14ac:dyDescent="0.25">
      <c r="A330" s="70" t="s">
        <v>36</v>
      </c>
      <c r="B330" s="1691"/>
      <c r="C330" s="5"/>
      <c r="D330" s="5"/>
      <c r="E330" s="5"/>
      <c r="F330" s="5"/>
    </row>
    <row r="331" spans="1:12" x14ac:dyDescent="0.25">
      <c r="A331" s="70" t="s">
        <v>37</v>
      </c>
      <c r="B331" s="1691"/>
      <c r="C331" s="5"/>
      <c r="D331" s="5"/>
      <c r="E331" s="5"/>
      <c r="F331" s="5"/>
    </row>
    <row r="332" spans="1:12" ht="15.6" customHeight="1" x14ac:dyDescent="0.25">
      <c r="A332" s="435" t="s">
        <v>57</v>
      </c>
      <c r="B332" s="1691"/>
      <c r="C332" s="435"/>
      <c r="D332" s="435"/>
      <c r="E332" s="435"/>
      <c r="F332" s="435"/>
    </row>
    <row r="333" spans="1:12" ht="15.6" customHeight="1" x14ac:dyDescent="0.25">
      <c r="A333" s="5" t="s">
        <v>39</v>
      </c>
      <c r="B333" s="1691"/>
      <c r="C333" s="5"/>
      <c r="D333" s="5"/>
      <c r="E333" s="5"/>
      <c r="F333" s="5"/>
    </row>
    <row r="334" spans="1:12" ht="15.6" customHeight="1" x14ac:dyDescent="0.25">
      <c r="A334" s="5" t="s">
        <v>38</v>
      </c>
      <c r="B334" s="1691"/>
      <c r="C334" s="5"/>
      <c r="D334" s="5"/>
      <c r="E334" s="5"/>
      <c r="F334" s="5"/>
    </row>
    <row r="335" spans="1:12" ht="15.6" customHeight="1" x14ac:dyDescent="0.25">
      <c r="A335" s="72" t="s">
        <v>40</v>
      </c>
      <c r="B335" s="1691"/>
      <c r="C335" s="72"/>
      <c r="D335" s="72"/>
      <c r="E335" s="72"/>
      <c r="F335" s="72"/>
    </row>
    <row r="336" spans="1:12" ht="15.6" customHeight="1" x14ac:dyDescent="0.25">
      <c r="A336" s="72" t="s">
        <v>41</v>
      </c>
      <c r="B336" s="1692"/>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84" t="s">
        <v>3426</v>
      </c>
      <c r="C390" s="1528"/>
      <c r="D390" s="1528"/>
      <c r="E390" s="1528"/>
      <c r="F390" s="1528"/>
    </row>
    <row r="391" spans="1:20" ht="15.6" customHeight="1" x14ac:dyDescent="0.25">
      <c r="A391" s="5" t="s">
        <v>35</v>
      </c>
      <c r="B391" s="1685"/>
      <c r="C391" s="1517"/>
      <c r="D391" s="1517"/>
      <c r="E391" s="1517"/>
      <c r="F391" s="1517"/>
    </row>
    <row r="392" spans="1:20" ht="15.6" customHeight="1" x14ac:dyDescent="0.25">
      <c r="A392" s="5" t="s">
        <v>36</v>
      </c>
      <c r="B392" s="1685"/>
      <c r="C392" s="5"/>
      <c r="D392" s="5"/>
      <c r="E392" s="5"/>
      <c r="F392" s="5"/>
    </row>
    <row r="393" spans="1:20" ht="15.6" customHeight="1" x14ac:dyDescent="0.25">
      <c r="A393" s="5" t="s">
        <v>37</v>
      </c>
      <c r="B393" s="1685"/>
      <c r="C393" s="5"/>
      <c r="D393" s="5"/>
      <c r="E393" s="5"/>
      <c r="F393" s="5"/>
    </row>
    <row r="394" spans="1:20" ht="15.6" customHeight="1" x14ac:dyDescent="0.25">
      <c r="A394" s="435" t="s">
        <v>57</v>
      </c>
      <c r="B394" s="1685"/>
      <c r="C394" s="435"/>
      <c r="D394" s="435"/>
      <c r="E394" s="435"/>
      <c r="F394" s="435"/>
    </row>
    <row r="395" spans="1:20" ht="15.6" customHeight="1" x14ac:dyDescent="0.25">
      <c r="A395" s="5" t="s">
        <v>39</v>
      </c>
      <c r="B395" s="1685"/>
      <c r="C395" s="5"/>
      <c r="D395" s="5"/>
      <c r="E395" s="5"/>
      <c r="F395" s="5"/>
    </row>
    <row r="396" spans="1:20" ht="15.6" customHeight="1" x14ac:dyDescent="0.25">
      <c r="A396" s="18" t="s">
        <v>38</v>
      </c>
      <c r="B396" s="1685"/>
      <c r="C396" s="691"/>
      <c r="D396" s="691"/>
      <c r="E396" s="691"/>
      <c r="F396" s="691"/>
    </row>
    <row r="397" spans="1:20" ht="15.6" customHeight="1" x14ac:dyDescent="0.25">
      <c r="A397" s="72" t="s">
        <v>40</v>
      </c>
      <c r="B397" s="1685"/>
      <c r="C397" s="72"/>
      <c r="D397" s="72"/>
      <c r="E397" s="72"/>
      <c r="F397" s="72"/>
    </row>
    <row r="398" spans="1:20" ht="15.6" customHeight="1" x14ac:dyDescent="0.25">
      <c r="A398" s="72" t="s">
        <v>41</v>
      </c>
      <c r="B398" s="1686"/>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row>
    <row r="408" spans="1:12" ht="15.6" customHeight="1" x14ac:dyDescent="0.25">
      <c r="A408" s="5" t="s">
        <v>38</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row>
    <row r="413" spans="1:12" ht="15.6" customHeight="1" x14ac:dyDescent="0.25">
      <c r="A413" s="5" t="s">
        <v>35</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1213" t="s">
        <v>2393</v>
      </c>
      <c r="C427" s="1213" t="s">
        <v>53</v>
      </c>
      <c r="D427" s="1215" t="s">
        <v>171</v>
      </c>
      <c r="E427" s="1225" t="s">
        <v>74</v>
      </c>
      <c r="F427" s="102" t="s">
        <v>172</v>
      </c>
    </row>
    <row r="428" spans="1:6" ht="15.6" customHeight="1"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row>
    <row r="480" spans="1:12" ht="15.6" customHeight="1" x14ac:dyDescent="0.25">
      <c r="A480" s="5" t="s">
        <v>38</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row>
    <row r="495" spans="1:6" ht="15.6" customHeight="1" x14ac:dyDescent="0.25">
      <c r="A495" s="5" t="s">
        <v>35</v>
      </c>
    </row>
    <row r="496" spans="1:6" ht="15.6" customHeight="1" x14ac:dyDescent="0.25">
      <c r="A496" s="5" t="s">
        <v>36</v>
      </c>
    </row>
    <row r="497" spans="1:7" ht="15.6" customHeight="1" x14ac:dyDescent="0.25">
      <c r="A497" s="5" t="s">
        <v>37</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84" t="s">
        <v>3427</v>
      </c>
      <c r="C516" s="5"/>
      <c r="D516" s="5"/>
      <c r="E516" s="5"/>
      <c r="F516" s="5"/>
    </row>
    <row r="517" spans="1:12" ht="15.6" customHeight="1" x14ac:dyDescent="0.25">
      <c r="A517" s="5" t="s">
        <v>35</v>
      </c>
      <c r="B517" s="1685"/>
      <c r="C517" s="5"/>
      <c r="D517" s="5"/>
      <c r="E517" s="5"/>
      <c r="F517" s="5"/>
    </row>
    <row r="518" spans="1:12" s="8" customFormat="1" ht="15.6" customHeight="1" x14ac:dyDescent="0.25">
      <c r="A518" s="18" t="s">
        <v>36</v>
      </c>
      <c r="B518" s="1685"/>
      <c r="C518" s="18"/>
      <c r="D518" s="18"/>
      <c r="E518" s="18"/>
      <c r="F518" s="18"/>
      <c r="G518" s="3"/>
      <c r="H518" s="3"/>
      <c r="I518" s="3"/>
      <c r="J518" s="3"/>
      <c r="K518" s="3"/>
      <c r="L518" s="3"/>
    </row>
    <row r="519" spans="1:12" s="8" customFormat="1" ht="15.6" customHeight="1" x14ac:dyDescent="0.25">
      <c r="A519" s="18" t="s">
        <v>37</v>
      </c>
      <c r="B519" s="1685"/>
      <c r="C519" s="18"/>
      <c r="D519" s="18"/>
      <c r="E519" s="18"/>
      <c r="F519" s="18"/>
      <c r="G519" s="3"/>
      <c r="H519" s="3"/>
      <c r="I519" s="3"/>
      <c r="J519" s="3"/>
      <c r="K519" s="3"/>
      <c r="L519" s="3"/>
    </row>
    <row r="520" spans="1:12" ht="15.6" customHeight="1" x14ac:dyDescent="0.25">
      <c r="A520" s="435" t="s">
        <v>57</v>
      </c>
      <c r="B520" s="1685"/>
      <c r="C520" s="435"/>
      <c r="D520" s="435"/>
      <c r="E520" s="435"/>
      <c r="F520" s="435"/>
    </row>
    <row r="521" spans="1:12" ht="15.6" customHeight="1" x14ac:dyDescent="0.25">
      <c r="A521" s="5" t="s">
        <v>39</v>
      </c>
      <c r="B521" s="1685"/>
      <c r="C521" s="5"/>
      <c r="D521" s="5"/>
      <c r="E521" s="5"/>
      <c r="F521" s="5"/>
    </row>
    <row r="522" spans="1:12" ht="15.6" customHeight="1" x14ac:dyDescent="0.25">
      <c r="A522" s="5" t="s">
        <v>38</v>
      </c>
      <c r="B522" s="1685"/>
      <c r="C522" s="5"/>
      <c r="D522" s="5"/>
      <c r="E522" s="5"/>
      <c r="F522" s="5"/>
    </row>
    <row r="523" spans="1:12" ht="15.6" customHeight="1" x14ac:dyDescent="0.25">
      <c r="A523" s="72" t="s">
        <v>40</v>
      </c>
      <c r="B523" s="1685"/>
      <c r="C523" s="72"/>
      <c r="D523" s="72"/>
      <c r="E523" s="72"/>
      <c r="F523" s="72"/>
    </row>
    <row r="524" spans="1:12" ht="15.6" customHeight="1" x14ac:dyDescent="0.25">
      <c r="A524" s="72" t="s">
        <v>41</v>
      </c>
      <c r="B524" s="1686"/>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84" t="s">
        <v>3428</v>
      </c>
      <c r="C573" s="18"/>
      <c r="D573" s="18"/>
      <c r="E573" s="18"/>
      <c r="F573" s="18"/>
    </row>
    <row r="574" spans="1:12" ht="15.6" customHeight="1" x14ac:dyDescent="0.25">
      <c r="A574" s="5" t="s">
        <v>38</v>
      </c>
      <c r="B574" s="1685"/>
      <c r="C574" s="18"/>
      <c r="D574" s="18"/>
      <c r="E574" s="18"/>
      <c r="F574" s="18"/>
    </row>
    <row r="575" spans="1:12" ht="15.6" customHeight="1" x14ac:dyDescent="0.25">
      <c r="A575" s="72" t="s">
        <v>40</v>
      </c>
      <c r="B575" s="1685"/>
      <c r="C575" s="18"/>
      <c r="D575" s="18"/>
      <c r="E575" s="18"/>
      <c r="F575" s="18"/>
    </row>
    <row r="576" spans="1:12" ht="15.6" customHeight="1" x14ac:dyDescent="0.25">
      <c r="A576" s="72" t="s">
        <v>41</v>
      </c>
      <c r="B576" s="1686"/>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84" t="s">
        <v>3429</v>
      </c>
      <c r="C578" s="27"/>
      <c r="D578" s="30"/>
      <c r="E578" s="27"/>
      <c r="F578" s="30"/>
    </row>
    <row r="579" spans="1:6" ht="15.6" customHeight="1" x14ac:dyDescent="0.25">
      <c r="A579" s="5" t="s">
        <v>35</v>
      </c>
      <c r="B579" s="1685"/>
      <c r="C579" s="27"/>
      <c r="D579" s="30"/>
      <c r="E579" s="578"/>
      <c r="F579" s="30"/>
    </row>
    <row r="580" spans="1:6" ht="15.6" customHeight="1" x14ac:dyDescent="0.25">
      <c r="A580" s="5" t="s">
        <v>36</v>
      </c>
      <c r="B580" s="1685"/>
      <c r="C580" s="27"/>
      <c r="D580" s="30"/>
      <c r="E580" s="578"/>
      <c r="F580" s="30"/>
    </row>
    <row r="581" spans="1:6" ht="15.6" customHeight="1" x14ac:dyDescent="0.25">
      <c r="A581" s="5" t="s">
        <v>37</v>
      </c>
      <c r="B581" s="1685"/>
      <c r="C581" s="27"/>
      <c r="D581" s="30"/>
      <c r="E581" s="578"/>
      <c r="F581" s="30"/>
    </row>
    <row r="582" spans="1:6" ht="15.6" customHeight="1" x14ac:dyDescent="0.25">
      <c r="A582" s="435" t="s">
        <v>57</v>
      </c>
      <c r="B582" s="1685"/>
      <c r="C582" s="68"/>
      <c r="D582" s="32"/>
      <c r="E582" s="38"/>
      <c r="F582" s="5"/>
    </row>
    <row r="583" spans="1:6" ht="15.6" customHeight="1" x14ac:dyDescent="0.25">
      <c r="A583" s="5" t="s">
        <v>39</v>
      </c>
      <c r="B583" s="1685"/>
      <c r="C583" s="27"/>
      <c r="D583" s="18"/>
      <c r="E583" s="38"/>
      <c r="F583" s="5"/>
    </row>
    <row r="584" spans="1:6" ht="15.6" customHeight="1" x14ac:dyDescent="0.25">
      <c r="A584" s="5" t="s">
        <v>38</v>
      </c>
      <c r="B584" s="1685"/>
      <c r="C584" s="27"/>
      <c r="D584" s="18"/>
      <c r="E584" s="38"/>
      <c r="F584" s="5"/>
    </row>
    <row r="585" spans="1:6" ht="15.6" customHeight="1" x14ac:dyDescent="0.25">
      <c r="A585" s="72" t="s">
        <v>40</v>
      </c>
      <c r="B585" s="1685"/>
      <c r="C585" s="648"/>
      <c r="D585" s="79"/>
      <c r="E585" s="79"/>
      <c r="F585" s="79"/>
    </row>
    <row r="586" spans="1:6" ht="15.6" customHeight="1" x14ac:dyDescent="0.25">
      <c r="A586" s="72" t="s">
        <v>41</v>
      </c>
      <c r="B586" s="1686"/>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84" t="s">
        <v>3430</v>
      </c>
      <c r="C588" s="32"/>
      <c r="D588" s="48"/>
      <c r="E588" s="18"/>
      <c r="F588" s="27"/>
    </row>
    <row r="589" spans="1:6" x14ac:dyDescent="0.25">
      <c r="A589" s="70" t="s">
        <v>35</v>
      </c>
      <c r="B589" s="1685"/>
      <c r="C589" s="32"/>
      <c r="D589" s="48"/>
      <c r="E589" s="18"/>
      <c r="F589" s="27"/>
    </row>
    <row r="590" spans="1:6" x14ac:dyDescent="0.25">
      <c r="A590" s="70" t="s">
        <v>36</v>
      </c>
      <c r="B590" s="1685"/>
      <c r="C590" s="32"/>
      <c r="D590" s="48"/>
      <c r="E590" s="38"/>
      <c r="F590" s="587"/>
    </row>
    <row r="591" spans="1:6" x14ac:dyDescent="0.25">
      <c r="A591" s="70" t="s">
        <v>37</v>
      </c>
      <c r="B591" s="1685"/>
      <c r="C591" s="32"/>
      <c r="D591" s="48"/>
      <c r="E591" s="38"/>
      <c r="F591" s="587"/>
    </row>
    <row r="592" spans="1:6" ht="15.6" customHeight="1" x14ac:dyDescent="0.25">
      <c r="A592" s="435" t="s">
        <v>57</v>
      </c>
      <c r="B592" s="1685"/>
      <c r="C592" s="68"/>
      <c r="D592" s="68"/>
      <c r="E592" s="68"/>
      <c r="F592" s="5"/>
    </row>
    <row r="593" spans="1:6" ht="15.6" customHeight="1" x14ac:dyDescent="0.25">
      <c r="A593" s="5" t="s">
        <v>39</v>
      </c>
      <c r="B593" s="1685"/>
      <c r="C593" s="1530"/>
      <c r="D593" s="48"/>
      <c r="E593" s="48"/>
      <c r="F593" s="48"/>
    </row>
    <row r="594" spans="1:6" ht="15.6" customHeight="1" x14ac:dyDescent="0.25">
      <c r="A594" s="5" t="s">
        <v>38</v>
      </c>
      <c r="B594" s="1685"/>
      <c r="C594" s="1532"/>
      <c r="D594" s="48"/>
      <c r="E594" s="48"/>
      <c r="F594" s="1533"/>
    </row>
    <row r="595" spans="1:6" ht="15.6" customHeight="1" x14ac:dyDescent="0.25">
      <c r="A595" s="72" t="s">
        <v>40</v>
      </c>
      <c r="B595" s="1685"/>
      <c r="C595" s="48"/>
      <c r="D595" s="48"/>
      <c r="E595" s="48"/>
      <c r="F595" s="48"/>
    </row>
    <row r="596" spans="1:6" ht="15.6" customHeight="1" x14ac:dyDescent="0.25">
      <c r="A596" s="72" t="s">
        <v>41</v>
      </c>
      <c r="B596" s="1686"/>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84" t="s">
        <v>3431</v>
      </c>
      <c r="C598" s="5"/>
      <c r="D598" s="32"/>
      <c r="E598" s="38"/>
      <c r="F598" s="5"/>
    </row>
    <row r="599" spans="1:6" ht="15.6" customHeight="1" x14ac:dyDescent="0.25">
      <c r="A599" s="5" t="s">
        <v>35</v>
      </c>
      <c r="B599" s="1685"/>
      <c r="C599" s="5"/>
      <c r="D599" s="32"/>
      <c r="E599" s="38"/>
      <c r="F599" s="5"/>
    </row>
    <row r="600" spans="1:6" ht="15.6" customHeight="1" x14ac:dyDescent="0.25">
      <c r="A600" s="5" t="s">
        <v>36</v>
      </c>
      <c r="B600" s="1685"/>
      <c r="C600" s="5"/>
      <c r="D600" s="32"/>
      <c r="E600" s="38"/>
      <c r="F600" s="5"/>
    </row>
    <row r="601" spans="1:6" ht="15.6" customHeight="1" x14ac:dyDescent="0.25">
      <c r="A601" s="5" t="s">
        <v>37</v>
      </c>
      <c r="B601" s="1685"/>
      <c r="C601" s="5"/>
      <c r="D601" s="32"/>
      <c r="E601" s="38"/>
      <c r="F601" s="5"/>
    </row>
    <row r="602" spans="1:6" ht="15.6" customHeight="1" x14ac:dyDescent="0.25">
      <c r="A602" s="435" t="s">
        <v>57</v>
      </c>
      <c r="B602" s="1685"/>
      <c r="C602" s="68"/>
      <c r="D602" s="68"/>
      <c r="E602" s="68"/>
      <c r="F602" s="5"/>
    </row>
    <row r="603" spans="1:6" s="8" customFormat="1" ht="15.6" customHeight="1" x14ac:dyDescent="0.25">
      <c r="A603" s="18" t="s">
        <v>39</v>
      </c>
      <c r="B603" s="1685"/>
      <c r="C603" s="27"/>
      <c r="D603" s="48"/>
      <c r="E603" s="18"/>
      <c r="F603" s="32"/>
    </row>
    <row r="604" spans="1:6" s="8" customFormat="1" ht="15.6" customHeight="1" x14ac:dyDescent="0.25">
      <c r="A604" s="18" t="s">
        <v>38</v>
      </c>
      <c r="B604" s="1685"/>
      <c r="C604" s="27"/>
      <c r="D604" s="48"/>
      <c r="E604" s="18"/>
      <c r="F604" s="32"/>
    </row>
    <row r="605" spans="1:6" ht="15.6" customHeight="1" x14ac:dyDescent="0.25">
      <c r="A605" s="72" t="s">
        <v>40</v>
      </c>
      <c r="B605" s="1685"/>
      <c r="C605" s="5"/>
      <c r="D605" s="61"/>
      <c r="E605" s="61"/>
      <c r="F605" s="61"/>
    </row>
    <row r="606" spans="1:6" ht="15.6" customHeight="1" x14ac:dyDescent="0.25">
      <c r="A606" s="72" t="s">
        <v>41</v>
      </c>
      <c r="B606" s="1686"/>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41" t="s">
        <v>3252</v>
      </c>
      <c r="C672" s="1642"/>
      <c r="D672" s="1643"/>
      <c r="E672" s="38"/>
      <c r="F672" s="18"/>
    </row>
    <row r="673" spans="1:6" customFormat="1" ht="18.75" customHeight="1" x14ac:dyDescent="0.25">
      <c r="A673" s="5" t="s">
        <v>35</v>
      </c>
      <c r="B673" s="1644"/>
      <c r="C673" s="1645"/>
      <c r="D673" s="1646"/>
      <c r="E673" s="38"/>
      <c r="F673" s="18"/>
    </row>
    <row r="674" spans="1:6" customFormat="1" ht="18.75" customHeight="1" x14ac:dyDescent="0.25">
      <c r="A674" s="18" t="s">
        <v>36</v>
      </c>
      <c r="B674" s="1644"/>
      <c r="C674" s="1645"/>
      <c r="D674" s="1646"/>
      <c r="E674" s="38"/>
      <c r="F674" s="18"/>
    </row>
    <row r="675" spans="1:6" customFormat="1" ht="18.75" customHeight="1" x14ac:dyDescent="0.25">
      <c r="A675" s="18" t="s">
        <v>37</v>
      </c>
      <c r="B675" s="1647"/>
      <c r="C675" s="1648"/>
      <c r="D675" s="1649"/>
      <c r="E675" s="38"/>
      <c r="F675" s="18"/>
    </row>
    <row r="676" spans="1:6" customFormat="1" x14ac:dyDescent="0.25">
      <c r="A676" s="435" t="s">
        <v>57</v>
      </c>
      <c r="B676" s="436"/>
      <c r="C676" s="436"/>
      <c r="D676" s="551"/>
      <c r="E676" s="552"/>
      <c r="F676" s="435"/>
    </row>
    <row r="677" spans="1:6" customFormat="1" ht="18.75" customHeight="1" x14ac:dyDescent="0.25">
      <c r="A677" s="5" t="s">
        <v>39</v>
      </c>
      <c r="B677" s="1641" t="s">
        <v>3250</v>
      </c>
      <c r="C677" s="1642"/>
      <c r="D677" s="1643"/>
      <c r="E677" s="682"/>
      <c r="F677" s="18"/>
    </row>
    <row r="678" spans="1:6" customFormat="1" ht="18.75" customHeight="1" x14ac:dyDescent="0.25">
      <c r="A678" s="5" t="s">
        <v>38</v>
      </c>
      <c r="B678" s="1644"/>
      <c r="C678" s="1645"/>
      <c r="D678" s="1646"/>
      <c r="E678" s="682"/>
      <c r="F678" s="18"/>
    </row>
    <row r="679" spans="1:6" customFormat="1" ht="18.75" customHeight="1" x14ac:dyDescent="0.25">
      <c r="A679" s="72" t="s">
        <v>40</v>
      </c>
      <c r="B679" s="1644"/>
      <c r="C679" s="1645"/>
      <c r="D679" s="1646"/>
      <c r="E679" s="682"/>
      <c r="F679" s="18"/>
    </row>
    <row r="680" spans="1:6" customFormat="1" ht="18.75" customHeight="1" x14ac:dyDescent="0.25">
      <c r="A680" s="72" t="s">
        <v>41</v>
      </c>
      <c r="B680" s="1647"/>
      <c r="C680" s="1648"/>
      <c r="D680" s="1649"/>
      <c r="E680" s="682"/>
      <c r="F680" s="18"/>
    </row>
    <row r="681" spans="1:6" customFormat="1" x14ac:dyDescent="0.25">
      <c r="A681" s="645" t="s">
        <v>63</v>
      </c>
      <c r="B681" s="572"/>
      <c r="C681" s="14"/>
      <c r="D681" s="14"/>
      <c r="E681" s="14"/>
      <c r="F681" s="645"/>
    </row>
    <row r="682" spans="1:6" customFormat="1" ht="18.75" customHeight="1" x14ac:dyDescent="0.25">
      <c r="A682" s="5" t="s">
        <v>34</v>
      </c>
      <c r="B682" s="1641" t="s">
        <v>3247</v>
      </c>
      <c r="C682" s="1642"/>
      <c r="D682" s="1643"/>
      <c r="E682" s="32"/>
      <c r="F682" s="18"/>
    </row>
    <row r="683" spans="1:6" customFormat="1" ht="18.75" customHeight="1" x14ac:dyDescent="0.25">
      <c r="A683" s="5" t="s">
        <v>35</v>
      </c>
      <c r="B683" s="1644"/>
      <c r="C683" s="1645"/>
      <c r="D683" s="1646"/>
      <c r="E683" s="32"/>
      <c r="F683" s="18"/>
    </row>
    <row r="684" spans="1:6" customFormat="1" ht="18.75" customHeight="1" x14ac:dyDescent="0.25">
      <c r="A684" s="5" t="s">
        <v>36</v>
      </c>
      <c r="B684" s="1644"/>
      <c r="C684" s="1645"/>
      <c r="D684" s="1646"/>
      <c r="E684" s="32"/>
      <c r="F684" s="18"/>
    </row>
    <row r="685" spans="1:6" customFormat="1" ht="18.75" customHeight="1" x14ac:dyDescent="0.25">
      <c r="A685" s="5" t="s">
        <v>37</v>
      </c>
      <c r="B685" s="1647"/>
      <c r="C685" s="1648"/>
      <c r="D685" s="1649"/>
      <c r="E685" s="32"/>
      <c r="F685" s="18"/>
    </row>
    <row r="686" spans="1:6" customFormat="1" x14ac:dyDescent="0.25">
      <c r="A686" s="435" t="s">
        <v>57</v>
      </c>
      <c r="B686" s="436"/>
      <c r="C686" s="436"/>
      <c r="D686" s="551"/>
      <c r="E686" s="552"/>
      <c r="F686" s="435"/>
    </row>
    <row r="687" spans="1:6" customFormat="1" ht="18.75" customHeight="1" x14ac:dyDescent="0.25">
      <c r="A687" s="5" t="s">
        <v>39</v>
      </c>
      <c r="B687" s="1641" t="s">
        <v>3248</v>
      </c>
      <c r="C687" s="1642"/>
      <c r="D687" s="1643"/>
      <c r="E687" s="38"/>
      <c r="F687" s="18"/>
    </row>
    <row r="688" spans="1:6" customFormat="1" ht="18.75" customHeight="1" x14ac:dyDescent="0.25">
      <c r="A688" s="5" t="s">
        <v>38</v>
      </c>
      <c r="B688" s="1644"/>
      <c r="C688" s="1645"/>
      <c r="D688" s="1646"/>
      <c r="E688" s="38"/>
      <c r="F688" s="18"/>
    </row>
    <row r="689" spans="1:6" customFormat="1" ht="18.75" customHeight="1" x14ac:dyDescent="0.25">
      <c r="A689" s="72" t="s">
        <v>40</v>
      </c>
      <c r="B689" s="1644"/>
      <c r="C689" s="1645"/>
      <c r="D689" s="1646"/>
      <c r="E689" s="79"/>
      <c r="F689" s="18"/>
    </row>
    <row r="690" spans="1:6" customFormat="1" ht="18.75" customHeight="1" x14ac:dyDescent="0.25">
      <c r="A690" s="72" t="s">
        <v>41</v>
      </c>
      <c r="B690" s="1647"/>
      <c r="C690" s="1648"/>
      <c r="D690" s="1649"/>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93" t="s">
        <v>3251</v>
      </c>
      <c r="C702" s="1694"/>
      <c r="D702" s="100"/>
      <c r="E702" s="99"/>
      <c r="F702" s="18"/>
    </row>
    <row r="703" spans="1:6" customFormat="1" ht="20.25" customHeight="1" x14ac:dyDescent="0.25">
      <c r="A703" s="5" t="s">
        <v>35</v>
      </c>
      <c r="B703" s="1695"/>
      <c r="C703" s="1696"/>
      <c r="D703" s="100"/>
      <c r="E703" s="99"/>
      <c r="F703" s="18"/>
    </row>
    <row r="704" spans="1:6" customFormat="1" ht="20.25" customHeight="1" x14ac:dyDescent="0.25">
      <c r="A704" s="5" t="s">
        <v>36</v>
      </c>
      <c r="B704" s="1695"/>
      <c r="C704" s="1696"/>
      <c r="D704" s="100"/>
      <c r="E704" s="99"/>
      <c r="F704" s="18"/>
    </row>
    <row r="705" spans="1:6" customFormat="1" ht="18.75" customHeight="1" x14ac:dyDescent="0.25">
      <c r="A705" s="5" t="s">
        <v>37</v>
      </c>
      <c r="B705" s="1697"/>
      <c r="C705" s="1698"/>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35" xr:uid="{4D8DEA91-0C62-4C32-8ACF-1E553FD27C26}"/>
  <mergeCells count="17">
    <mergeCell ref="B588:B596"/>
    <mergeCell ref="B598:B606"/>
    <mergeCell ref="B702:C705"/>
    <mergeCell ref="B687:D690"/>
    <mergeCell ref="B682:D685"/>
    <mergeCell ref="B677:D680"/>
    <mergeCell ref="B672:D675"/>
    <mergeCell ref="B390:B398"/>
    <mergeCell ref="B328:B336"/>
    <mergeCell ref="B516:B524"/>
    <mergeCell ref="B573:B576"/>
    <mergeCell ref="B578:B586"/>
    <mergeCell ref="A33:F33"/>
    <mergeCell ref="A34:F34"/>
    <mergeCell ref="B38:B41"/>
    <mergeCell ref="B73:B76"/>
    <mergeCell ref="B78:B86"/>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99" t="s">
        <v>3282</v>
      </c>
      <c r="C120" s="1700"/>
      <c r="D120" s="48"/>
      <c r="E120" s="18"/>
      <c r="F120" s="16"/>
    </row>
    <row r="121" spans="1:6" x14ac:dyDescent="0.25">
      <c r="A121" s="70" t="s">
        <v>35</v>
      </c>
      <c r="B121" s="1701"/>
      <c r="C121" s="1702"/>
      <c r="D121" s="48"/>
      <c r="E121" s="18"/>
      <c r="F121" s="16"/>
    </row>
    <row r="122" spans="1:6" x14ac:dyDescent="0.25">
      <c r="A122" s="70" t="s">
        <v>36</v>
      </c>
      <c r="B122" s="1701"/>
      <c r="C122" s="1702"/>
      <c r="D122" s="48"/>
      <c r="E122" s="38"/>
      <c r="F122" s="587"/>
    </row>
    <row r="123" spans="1:6" x14ac:dyDescent="0.25">
      <c r="A123" s="70" t="s">
        <v>37</v>
      </c>
      <c r="B123" s="1703"/>
      <c r="C123" s="1704"/>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01" t="s">
        <v>3186</v>
      </c>
      <c r="C380" s="1602"/>
      <c r="D380" s="5"/>
      <c r="E380" s="5"/>
      <c r="F380" s="5"/>
    </row>
    <row r="381" spans="1:6" x14ac:dyDescent="0.25">
      <c r="A381" s="70" t="s">
        <v>35</v>
      </c>
      <c r="B381" s="1603"/>
      <c r="C381" s="1604"/>
      <c r="D381" s="5"/>
      <c r="E381" s="5"/>
      <c r="F381" s="5"/>
    </row>
    <row r="382" spans="1:6" x14ac:dyDescent="0.25">
      <c r="A382" s="70" t="s">
        <v>36</v>
      </c>
      <c r="B382" s="1603"/>
      <c r="C382" s="1604"/>
      <c r="D382" s="5"/>
      <c r="E382" s="5"/>
      <c r="F382" s="5"/>
    </row>
    <row r="383" spans="1:6" x14ac:dyDescent="0.25">
      <c r="A383" s="70" t="s">
        <v>37</v>
      </c>
      <c r="B383" s="1603"/>
      <c r="C383" s="1604"/>
      <c r="D383" s="5"/>
      <c r="E383" s="5"/>
      <c r="F383" s="5"/>
    </row>
    <row r="384" spans="1:6" ht="15.6" customHeight="1" x14ac:dyDescent="0.25">
      <c r="A384" s="435" t="s">
        <v>57</v>
      </c>
      <c r="B384" s="1603"/>
      <c r="C384" s="1604"/>
      <c r="D384" s="435"/>
      <c r="E384" s="435"/>
      <c r="F384" s="435"/>
    </row>
    <row r="385" spans="1:6" ht="15.6" customHeight="1" x14ac:dyDescent="0.25">
      <c r="A385" s="5" t="s">
        <v>39</v>
      </c>
      <c r="B385" s="1603"/>
      <c r="C385" s="1604"/>
      <c r="D385" s="5"/>
      <c r="E385" s="5"/>
      <c r="F385" s="5"/>
    </row>
    <row r="386" spans="1:6" ht="15.6" customHeight="1" x14ac:dyDescent="0.25">
      <c r="A386" s="5" t="s">
        <v>38</v>
      </c>
      <c r="B386" s="1603"/>
      <c r="C386" s="1604"/>
      <c r="D386" s="5"/>
      <c r="E386" s="5"/>
      <c r="F386" s="5"/>
    </row>
    <row r="387" spans="1:6" ht="15.6" customHeight="1" x14ac:dyDescent="0.25">
      <c r="A387" s="72" t="s">
        <v>40</v>
      </c>
      <c r="B387" s="1603"/>
      <c r="C387" s="1604"/>
      <c r="D387" s="72"/>
      <c r="E387" s="72"/>
      <c r="F387" s="72"/>
    </row>
    <row r="388" spans="1:6" ht="15.6" customHeight="1" x14ac:dyDescent="0.25">
      <c r="A388" s="72" t="s">
        <v>41</v>
      </c>
      <c r="B388" s="1605"/>
      <c r="C388" s="1606"/>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01" t="s">
        <v>3187</v>
      </c>
      <c r="C442" s="1602"/>
      <c r="D442" s="5"/>
      <c r="E442" s="5"/>
      <c r="F442" s="5"/>
    </row>
    <row r="443" spans="1:6" ht="15.6" customHeight="1" x14ac:dyDescent="0.25">
      <c r="A443" s="5" t="s">
        <v>35</v>
      </c>
      <c r="B443" s="1603"/>
      <c r="C443" s="1604"/>
      <c r="D443" s="5"/>
      <c r="E443" s="5"/>
      <c r="F443" s="5"/>
    </row>
    <row r="444" spans="1:6" ht="15.6" customHeight="1" x14ac:dyDescent="0.25">
      <c r="A444" s="5" t="s">
        <v>36</v>
      </c>
      <c r="B444" s="1603"/>
      <c r="C444" s="1604"/>
      <c r="D444" s="5"/>
      <c r="E444" s="5"/>
      <c r="F444" s="5"/>
    </row>
    <row r="445" spans="1:6" ht="15.6" customHeight="1" x14ac:dyDescent="0.25">
      <c r="A445" s="5" t="s">
        <v>37</v>
      </c>
      <c r="B445" s="1603"/>
      <c r="C445" s="1604"/>
      <c r="D445" s="5"/>
      <c r="E445" s="5"/>
      <c r="F445" s="5"/>
    </row>
    <row r="446" spans="1:6" ht="15.6" customHeight="1" x14ac:dyDescent="0.25">
      <c r="A446" s="435" t="s">
        <v>57</v>
      </c>
      <c r="B446" s="1603"/>
      <c r="C446" s="1604"/>
      <c r="D446" s="435"/>
      <c r="E446" s="435"/>
      <c r="F446" s="435"/>
    </row>
    <row r="447" spans="1:6" ht="15.6" customHeight="1" x14ac:dyDescent="0.25">
      <c r="A447" s="18" t="s">
        <v>39</v>
      </c>
      <c r="B447" s="1603"/>
      <c r="C447" s="1604"/>
      <c r="D447" s="5"/>
      <c r="E447" s="5"/>
      <c r="F447" s="5"/>
    </row>
    <row r="448" spans="1:6" ht="15.6" customHeight="1" x14ac:dyDescent="0.25">
      <c r="A448" s="18" t="s">
        <v>38</v>
      </c>
      <c r="B448" s="1603"/>
      <c r="C448" s="1604"/>
      <c r="D448" s="5"/>
      <c r="E448" s="5"/>
      <c r="F448" s="5"/>
    </row>
    <row r="449" spans="1:6" ht="15.6" customHeight="1" x14ac:dyDescent="0.25">
      <c r="A449" s="72" t="s">
        <v>40</v>
      </c>
      <c r="B449" s="1603"/>
      <c r="C449" s="1604"/>
      <c r="D449" s="72"/>
      <c r="E449" s="72"/>
      <c r="F449" s="72"/>
    </row>
    <row r="450" spans="1:6" ht="15.6" customHeight="1" x14ac:dyDescent="0.25">
      <c r="A450" s="72" t="s">
        <v>41</v>
      </c>
      <c r="B450" s="1605"/>
      <c r="C450" s="1606"/>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01" t="s">
        <v>3188</v>
      </c>
      <c r="C568" s="1602"/>
      <c r="D568" s="5"/>
      <c r="E568" s="5"/>
      <c r="F568" s="5"/>
    </row>
    <row r="569" spans="1:6" ht="15.6" customHeight="1" x14ac:dyDescent="0.25">
      <c r="A569" s="5" t="s">
        <v>35</v>
      </c>
      <c r="B569" s="1603"/>
      <c r="C569" s="1604"/>
      <c r="D569" s="5"/>
      <c r="E569" s="5"/>
      <c r="F569" s="5"/>
    </row>
    <row r="570" spans="1:6" ht="15.6" customHeight="1" x14ac:dyDescent="0.25">
      <c r="A570" s="18" t="s">
        <v>36</v>
      </c>
      <c r="B570" s="1603"/>
      <c r="C570" s="1604"/>
      <c r="D570" s="72"/>
      <c r="E570" s="72"/>
      <c r="F570" s="72"/>
    </row>
    <row r="571" spans="1:6" ht="15.6" customHeight="1" x14ac:dyDescent="0.25">
      <c r="A571" s="18" t="s">
        <v>37</v>
      </c>
      <c r="B571" s="1603"/>
      <c r="C571" s="1604"/>
      <c r="D571" s="72"/>
      <c r="E571" s="72"/>
      <c r="F571" s="72"/>
    </row>
    <row r="572" spans="1:6" ht="15.6" customHeight="1" x14ac:dyDescent="0.25">
      <c r="A572" s="435" t="s">
        <v>57</v>
      </c>
      <c r="B572" s="1603"/>
      <c r="C572" s="1604"/>
      <c r="D572" s="551"/>
      <c r="E572" s="552"/>
      <c r="F572" s="436"/>
    </row>
    <row r="573" spans="1:6" ht="15.6" customHeight="1" x14ac:dyDescent="0.25">
      <c r="A573" s="5" t="s">
        <v>39</v>
      </c>
      <c r="B573" s="1603"/>
      <c r="C573" s="1604"/>
      <c r="D573" s="5"/>
      <c r="E573" s="5"/>
      <c r="F573" s="5"/>
    </row>
    <row r="574" spans="1:6" ht="15.6" customHeight="1" x14ac:dyDescent="0.25">
      <c r="A574" s="5" t="s">
        <v>38</v>
      </c>
      <c r="B574" s="1603"/>
      <c r="C574" s="1604"/>
      <c r="D574" s="5"/>
      <c r="E574" s="5"/>
      <c r="F574" s="5"/>
    </row>
    <row r="575" spans="1:6" ht="15.6" customHeight="1" x14ac:dyDescent="0.25">
      <c r="A575" s="72" t="s">
        <v>40</v>
      </c>
      <c r="B575" s="1603"/>
      <c r="C575" s="1604"/>
      <c r="D575" s="72"/>
      <c r="E575" s="72"/>
      <c r="F575" s="72"/>
    </row>
    <row r="576" spans="1:6" ht="15.6" customHeight="1" x14ac:dyDescent="0.25">
      <c r="A576" s="72" t="s">
        <v>41</v>
      </c>
      <c r="B576" s="1605"/>
      <c r="C576" s="1606"/>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05" t="s">
        <v>3189</v>
      </c>
      <c r="C625" s="1706"/>
      <c r="D625" s="72"/>
      <c r="E625" s="72"/>
      <c r="F625" s="72"/>
    </row>
    <row r="626" spans="1:6" ht="15.6" customHeight="1" x14ac:dyDescent="0.25">
      <c r="A626" s="5" t="s">
        <v>38</v>
      </c>
      <c r="B626" s="1707"/>
      <c r="C626" s="1708"/>
      <c r="D626" s="72"/>
      <c r="E626" s="72"/>
      <c r="F626" s="72"/>
    </row>
    <row r="627" spans="1:6" ht="15.6" customHeight="1" x14ac:dyDescent="0.25">
      <c r="A627" s="72" t="s">
        <v>40</v>
      </c>
      <c r="B627" s="1707"/>
      <c r="C627" s="1708"/>
      <c r="D627" s="61"/>
      <c r="E627" s="61"/>
      <c r="F627" s="61"/>
    </row>
    <row r="628" spans="1:6" ht="15.6" customHeight="1" x14ac:dyDescent="0.25">
      <c r="A628" s="72" t="s">
        <v>41</v>
      </c>
      <c r="B628" s="1709"/>
      <c r="C628" s="1710"/>
      <c r="D628" s="61"/>
      <c r="E628" s="61"/>
      <c r="F628" s="61"/>
    </row>
    <row r="629" spans="1:6" ht="15.6" customHeight="1" x14ac:dyDescent="0.25">
      <c r="A629" s="645" t="s">
        <v>2674</v>
      </c>
      <c r="B629" s="572"/>
      <c r="C629" s="14"/>
      <c r="D629" s="14"/>
      <c r="E629" s="14"/>
      <c r="F629" s="14"/>
    </row>
    <row r="630" spans="1:6" ht="15.6" customHeight="1" x14ac:dyDescent="0.25">
      <c r="A630" s="5" t="s">
        <v>34</v>
      </c>
      <c r="B630" s="1705" t="s">
        <v>3190</v>
      </c>
      <c r="C630" s="1706"/>
      <c r="D630" s="100"/>
      <c r="E630" s="100"/>
      <c r="F630" s="100"/>
    </row>
    <row r="631" spans="1:6" ht="15.6" customHeight="1" x14ac:dyDescent="0.25">
      <c r="A631" s="5" t="s">
        <v>35</v>
      </c>
      <c r="B631" s="1707"/>
      <c r="C631" s="1708"/>
      <c r="D631" s="100"/>
      <c r="E631" s="100"/>
      <c r="F631" s="100"/>
    </row>
    <row r="632" spans="1:6" ht="15.6" customHeight="1" x14ac:dyDescent="0.25">
      <c r="A632" s="5" t="s">
        <v>36</v>
      </c>
      <c r="B632" s="1707"/>
      <c r="C632" s="1708"/>
      <c r="D632" s="100"/>
      <c r="E632" s="100"/>
      <c r="F632" s="100"/>
    </row>
    <row r="633" spans="1:6" ht="15.6" customHeight="1" x14ac:dyDescent="0.25">
      <c r="A633" s="5" t="s">
        <v>37</v>
      </c>
      <c r="B633" s="1707"/>
      <c r="C633" s="1708"/>
      <c r="D633" s="100"/>
      <c r="E633" s="100"/>
      <c r="F633" s="100"/>
    </row>
    <row r="634" spans="1:6" ht="15.6" customHeight="1" x14ac:dyDescent="0.25">
      <c r="A634" s="435" t="s">
        <v>57</v>
      </c>
      <c r="B634" s="1707"/>
      <c r="C634" s="1708"/>
      <c r="D634" s="551"/>
      <c r="E634" s="551"/>
      <c r="F634" s="551"/>
    </row>
    <row r="635" spans="1:6" ht="15.6" customHeight="1" x14ac:dyDescent="0.25">
      <c r="A635" s="5" t="s">
        <v>39</v>
      </c>
      <c r="B635" s="1707"/>
      <c r="C635" s="1708"/>
      <c r="D635" s="72"/>
      <c r="E635" s="72"/>
      <c r="F635" s="72"/>
    </row>
    <row r="636" spans="1:6" ht="15.6" customHeight="1" x14ac:dyDescent="0.25">
      <c r="A636" s="5" t="s">
        <v>38</v>
      </c>
      <c r="B636" s="1707"/>
      <c r="C636" s="1708"/>
      <c r="D636" s="72"/>
      <c r="E636" s="72"/>
      <c r="F636" s="72"/>
    </row>
    <row r="637" spans="1:6" ht="15.6" customHeight="1" x14ac:dyDescent="0.25">
      <c r="A637" s="72" t="s">
        <v>40</v>
      </c>
      <c r="B637" s="1707"/>
      <c r="C637" s="1708"/>
      <c r="D637" s="61"/>
      <c r="E637" s="61"/>
      <c r="F637" s="61"/>
    </row>
    <row r="638" spans="1:6" ht="15.6" customHeight="1" x14ac:dyDescent="0.25">
      <c r="A638" s="72" t="s">
        <v>41</v>
      </c>
      <c r="B638" s="1709"/>
      <c r="C638" s="1710"/>
      <c r="D638" s="61"/>
      <c r="E638" s="61"/>
      <c r="F638" s="61"/>
    </row>
    <row r="639" spans="1:6" ht="15.6" customHeight="1" x14ac:dyDescent="0.25">
      <c r="A639" s="645" t="s">
        <v>2675</v>
      </c>
      <c r="B639" s="572"/>
      <c r="C639" s="14"/>
      <c r="D639" s="14"/>
      <c r="E639" s="14"/>
      <c r="F639" s="14"/>
    </row>
    <row r="640" spans="1:6" x14ac:dyDescent="0.25">
      <c r="A640" s="70" t="s">
        <v>34</v>
      </c>
      <c r="B640" s="1705" t="s">
        <v>3191</v>
      </c>
      <c r="C640" s="1706"/>
      <c r="D640" s="100"/>
      <c r="E640" s="100"/>
      <c r="F640" s="100"/>
    </row>
    <row r="641" spans="1:6" x14ac:dyDescent="0.25">
      <c r="A641" s="70" t="s">
        <v>35</v>
      </c>
      <c r="B641" s="1707"/>
      <c r="C641" s="1708"/>
      <c r="D641" s="100"/>
      <c r="E641" s="100"/>
      <c r="F641" s="100"/>
    </row>
    <row r="642" spans="1:6" x14ac:dyDescent="0.25">
      <c r="A642" s="70" t="s">
        <v>36</v>
      </c>
      <c r="B642" s="1707"/>
      <c r="C642" s="1708"/>
      <c r="D642" s="100"/>
      <c r="E642" s="100"/>
      <c r="F642" s="100"/>
    </row>
    <row r="643" spans="1:6" x14ac:dyDescent="0.25">
      <c r="A643" s="70" t="s">
        <v>37</v>
      </c>
      <c r="B643" s="1707"/>
      <c r="C643" s="1708"/>
      <c r="D643" s="100"/>
      <c r="E643" s="100"/>
      <c r="F643" s="100"/>
    </row>
    <row r="644" spans="1:6" ht="15.6" customHeight="1" x14ac:dyDescent="0.25">
      <c r="A644" s="435" t="s">
        <v>57</v>
      </c>
      <c r="B644" s="1707"/>
      <c r="C644" s="1708"/>
      <c r="D644" s="551"/>
      <c r="E644" s="551"/>
      <c r="F644" s="551"/>
    </row>
    <row r="645" spans="1:6" ht="15.6" customHeight="1" x14ac:dyDescent="0.25">
      <c r="A645" s="5" t="s">
        <v>39</v>
      </c>
      <c r="B645" s="1707"/>
      <c r="C645" s="1708"/>
      <c r="D645" s="72"/>
      <c r="E645" s="72"/>
      <c r="F645" s="72"/>
    </row>
    <row r="646" spans="1:6" ht="15.6" customHeight="1" x14ac:dyDescent="0.25">
      <c r="A646" s="5" t="s">
        <v>38</v>
      </c>
      <c r="B646" s="1707"/>
      <c r="C646" s="1708"/>
      <c r="D646" s="72"/>
      <c r="E646" s="72"/>
      <c r="F646" s="72"/>
    </row>
    <row r="647" spans="1:6" ht="15.6" customHeight="1" x14ac:dyDescent="0.25">
      <c r="A647" s="72" t="s">
        <v>40</v>
      </c>
      <c r="B647" s="1707"/>
      <c r="C647" s="1708"/>
      <c r="D647" s="61"/>
      <c r="E647" s="61"/>
      <c r="F647" s="61"/>
    </row>
    <row r="648" spans="1:6" ht="15.6" customHeight="1" x14ac:dyDescent="0.25">
      <c r="A648" s="72" t="s">
        <v>41</v>
      </c>
      <c r="B648" s="1709"/>
      <c r="C648" s="1710"/>
      <c r="D648" s="61"/>
      <c r="E648" s="61"/>
      <c r="F648" s="61"/>
    </row>
    <row r="649" spans="1:6" ht="15.6" customHeight="1" x14ac:dyDescent="0.25">
      <c r="A649" s="645" t="s">
        <v>2676</v>
      </c>
      <c r="B649" s="572"/>
      <c r="C649" s="14"/>
      <c r="D649" s="14"/>
      <c r="E649" s="14"/>
      <c r="F649" s="14"/>
    </row>
    <row r="650" spans="1:6" ht="15.6" customHeight="1" x14ac:dyDescent="0.25">
      <c r="A650" s="5" t="s">
        <v>34</v>
      </c>
      <c r="B650" s="1705" t="s">
        <v>3192</v>
      </c>
      <c r="C650" s="1706"/>
      <c r="D650" s="100"/>
      <c r="E650" s="100"/>
      <c r="F650" s="100"/>
    </row>
    <row r="651" spans="1:6" ht="23.45" customHeight="1" x14ac:dyDescent="0.25">
      <c r="A651" s="5" t="s">
        <v>35</v>
      </c>
      <c r="B651" s="1707"/>
      <c r="C651" s="1708"/>
      <c r="D651" s="100"/>
      <c r="E651" s="100"/>
      <c r="F651" s="100"/>
    </row>
    <row r="652" spans="1:6" ht="15.6" customHeight="1" x14ac:dyDescent="0.25">
      <c r="A652" s="5" t="s">
        <v>36</v>
      </c>
      <c r="B652" s="1707"/>
      <c r="C652" s="1708"/>
      <c r="D652" s="100"/>
      <c r="E652" s="100"/>
      <c r="F652" s="100"/>
    </row>
    <row r="653" spans="1:6" ht="15.6" customHeight="1" x14ac:dyDescent="0.25">
      <c r="A653" s="5" t="s">
        <v>37</v>
      </c>
      <c r="B653" s="1707"/>
      <c r="C653" s="1708"/>
      <c r="D653" s="100"/>
      <c r="E653" s="100"/>
      <c r="F653" s="100"/>
    </row>
    <row r="654" spans="1:6" ht="15.6" customHeight="1" x14ac:dyDescent="0.25">
      <c r="A654" s="435" t="s">
        <v>57</v>
      </c>
      <c r="B654" s="1707"/>
      <c r="C654" s="1708"/>
      <c r="D654" s="551"/>
      <c r="E654" s="551"/>
      <c r="F654" s="551"/>
    </row>
    <row r="655" spans="1:6" ht="15.6" customHeight="1" x14ac:dyDescent="0.25">
      <c r="A655" s="18" t="s">
        <v>39</v>
      </c>
      <c r="B655" s="1707"/>
      <c r="C655" s="1708"/>
      <c r="D655" s="72"/>
      <c r="E655" s="72"/>
      <c r="F655" s="72"/>
    </row>
    <row r="656" spans="1:6" ht="15.6" customHeight="1" x14ac:dyDescent="0.25">
      <c r="A656" s="18" t="s">
        <v>38</v>
      </c>
      <c r="B656" s="1707"/>
      <c r="C656" s="1708"/>
      <c r="D656" s="72"/>
      <c r="E656" s="72"/>
      <c r="F656" s="72"/>
    </row>
    <row r="657" spans="1:6" ht="15.6" customHeight="1" x14ac:dyDescent="0.25">
      <c r="A657" s="72" t="s">
        <v>40</v>
      </c>
      <c r="B657" s="1707"/>
      <c r="C657" s="1708"/>
      <c r="D657" s="61"/>
      <c r="E657" s="61"/>
      <c r="F657" s="61"/>
    </row>
    <row r="658" spans="1:6" ht="15.6" customHeight="1" x14ac:dyDescent="0.25">
      <c r="A658" s="72" t="s">
        <v>41</v>
      </c>
      <c r="B658" s="1709"/>
      <c r="C658" s="1710"/>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41" t="s">
        <v>3252</v>
      </c>
      <c r="C724" s="1642"/>
      <c r="D724" s="1643"/>
      <c r="E724" s="38"/>
      <c r="F724" s="38"/>
    </row>
    <row r="725" spans="1:6" x14ac:dyDescent="0.25">
      <c r="A725" s="5" t="s">
        <v>35</v>
      </c>
      <c r="B725" s="1644"/>
      <c r="C725" s="1645"/>
      <c r="D725" s="1646"/>
      <c r="E725" s="38"/>
      <c r="F725" s="38"/>
    </row>
    <row r="726" spans="1:6" x14ac:dyDescent="0.25">
      <c r="A726" s="18" t="s">
        <v>36</v>
      </c>
      <c r="B726" s="1644"/>
      <c r="C726" s="1645"/>
      <c r="D726" s="1646"/>
      <c r="E726" s="38"/>
      <c r="F726" s="38"/>
    </row>
    <row r="727" spans="1:6" x14ac:dyDescent="0.25">
      <c r="A727" s="18" t="s">
        <v>37</v>
      </c>
      <c r="B727" s="1647"/>
      <c r="C727" s="1648"/>
      <c r="D727" s="1649"/>
      <c r="E727" s="38"/>
      <c r="F727" s="32"/>
    </row>
    <row r="728" spans="1:6" x14ac:dyDescent="0.25">
      <c r="A728" s="435" t="s">
        <v>57</v>
      </c>
      <c r="B728" s="436"/>
      <c r="C728" s="436"/>
      <c r="D728" s="551"/>
      <c r="E728" s="552"/>
      <c r="F728" s="436"/>
    </row>
    <row r="729" spans="1:6" x14ac:dyDescent="0.25">
      <c r="A729" s="5" t="s">
        <v>39</v>
      </c>
      <c r="B729" s="1711" t="s">
        <v>3250</v>
      </c>
      <c r="C729" s="1712"/>
      <c r="D729" s="1713"/>
      <c r="E729" s="682"/>
      <c r="F729" s="681"/>
    </row>
    <row r="730" spans="1:6" x14ac:dyDescent="0.25">
      <c r="A730" s="5" t="s">
        <v>38</v>
      </c>
      <c r="B730" s="1714"/>
      <c r="C730" s="1715"/>
      <c r="D730" s="1716"/>
      <c r="E730" s="682"/>
      <c r="F730" s="681"/>
    </row>
    <row r="731" spans="1:6" x14ac:dyDescent="0.25">
      <c r="A731" s="72" t="s">
        <v>40</v>
      </c>
      <c r="B731" s="1714"/>
      <c r="C731" s="1715"/>
      <c r="D731" s="1716"/>
      <c r="E731" s="682"/>
      <c r="F731" s="681"/>
    </row>
    <row r="732" spans="1:6" x14ac:dyDescent="0.25">
      <c r="A732" s="72" t="s">
        <v>41</v>
      </c>
      <c r="B732" s="1717"/>
      <c r="C732" s="1718"/>
      <c r="D732" s="1719"/>
      <c r="E732" s="682"/>
      <c r="F732" s="681"/>
    </row>
    <row r="733" spans="1:6" x14ac:dyDescent="0.25">
      <c r="A733" s="645" t="s">
        <v>63</v>
      </c>
      <c r="B733" s="572"/>
      <c r="C733" s="14"/>
      <c r="D733" s="14"/>
      <c r="E733" s="14"/>
      <c r="F733" s="14"/>
    </row>
    <row r="734" spans="1:6" x14ac:dyDescent="0.25">
      <c r="A734" s="5" t="s">
        <v>34</v>
      </c>
      <c r="B734" s="1641" t="s">
        <v>3247</v>
      </c>
      <c r="C734" s="1642"/>
      <c r="D734" s="1643"/>
      <c r="E734" s="32"/>
      <c r="F734" s="32"/>
    </row>
    <row r="735" spans="1:6" x14ac:dyDescent="0.25">
      <c r="A735" s="5" t="s">
        <v>35</v>
      </c>
      <c r="B735" s="1644"/>
      <c r="C735" s="1645"/>
      <c r="D735" s="1646"/>
      <c r="E735" s="32"/>
      <c r="F735" s="32"/>
    </row>
    <row r="736" spans="1:6" x14ac:dyDescent="0.25">
      <c r="A736" s="5" t="s">
        <v>36</v>
      </c>
      <c r="B736" s="1644"/>
      <c r="C736" s="1645"/>
      <c r="D736" s="1646"/>
      <c r="E736" s="32"/>
      <c r="F736" s="32"/>
    </row>
    <row r="737" spans="1:6" x14ac:dyDescent="0.25">
      <c r="A737" s="5" t="s">
        <v>37</v>
      </c>
      <c r="B737" s="1647"/>
      <c r="C737" s="1648"/>
      <c r="D737" s="1649"/>
      <c r="E737" s="32"/>
      <c r="F737" s="32"/>
    </row>
    <row r="738" spans="1:6" x14ac:dyDescent="0.25">
      <c r="A738" s="435" t="s">
        <v>57</v>
      </c>
      <c r="B738" s="436"/>
      <c r="C738" s="436"/>
      <c r="D738" s="551"/>
      <c r="E738" s="552"/>
      <c r="F738" s="436"/>
    </row>
    <row r="739" spans="1:6" x14ac:dyDescent="0.25">
      <c r="A739" s="5" t="s">
        <v>39</v>
      </c>
      <c r="B739" s="1641" t="s">
        <v>3248</v>
      </c>
      <c r="C739" s="1642"/>
      <c r="D739" s="1643"/>
      <c r="E739" s="38"/>
      <c r="F739" s="5"/>
    </row>
    <row r="740" spans="1:6" x14ac:dyDescent="0.25">
      <c r="A740" s="5" t="s">
        <v>38</v>
      </c>
      <c r="B740" s="1644"/>
      <c r="C740" s="1645"/>
      <c r="D740" s="1646"/>
      <c r="E740" s="38"/>
      <c r="F740" s="5"/>
    </row>
    <row r="741" spans="1:6" x14ac:dyDescent="0.25">
      <c r="A741" s="72" t="s">
        <v>40</v>
      </c>
      <c r="B741" s="1644"/>
      <c r="C741" s="1645"/>
      <c r="D741" s="1646"/>
      <c r="E741" s="79"/>
      <c r="F741" s="79"/>
    </row>
    <row r="742" spans="1:6" x14ac:dyDescent="0.25">
      <c r="A742" s="72" t="s">
        <v>41</v>
      </c>
      <c r="B742" s="1647"/>
      <c r="C742" s="1648"/>
      <c r="D742" s="1649"/>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41" t="s">
        <v>3251</v>
      </c>
      <c r="C754" s="1643"/>
      <c r="D754" s="100"/>
      <c r="E754" s="99"/>
      <c r="F754" s="100"/>
    </row>
    <row r="755" spans="1:6" x14ac:dyDescent="0.25">
      <c r="A755" s="5" t="s">
        <v>35</v>
      </c>
      <c r="B755" s="1644"/>
      <c r="C755" s="1646"/>
      <c r="D755" s="100"/>
      <c r="E755" s="99"/>
      <c r="F755" s="100"/>
    </row>
    <row r="756" spans="1:6" x14ac:dyDescent="0.25">
      <c r="A756" s="5" t="s">
        <v>36</v>
      </c>
      <c r="B756" s="1644"/>
      <c r="C756" s="1646"/>
      <c r="D756" s="100"/>
      <c r="E756" s="99"/>
      <c r="F756" s="100"/>
    </row>
    <row r="757" spans="1:6" x14ac:dyDescent="0.25">
      <c r="A757" s="5" t="s">
        <v>37</v>
      </c>
      <c r="B757" s="1647"/>
      <c r="C757" s="1649"/>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20" t="s">
        <v>1105</v>
      </c>
      <c r="B1" s="1720"/>
      <c r="C1" s="1720"/>
      <c r="D1" s="1720"/>
      <c r="E1" s="1721"/>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42" t="s">
        <v>3205</v>
      </c>
      <c r="B1" s="1542"/>
      <c r="C1" s="1542"/>
      <c r="D1" s="1542"/>
      <c r="E1" s="1542"/>
      <c r="F1" s="1542"/>
    </row>
    <row r="2" spans="1:16" ht="15.75" customHeight="1" x14ac:dyDescent="0.25">
      <c r="A2" s="1542"/>
      <c r="B2" s="1542"/>
      <c r="C2" s="1542"/>
      <c r="D2" s="1542"/>
      <c r="E2" s="1542"/>
      <c r="F2" s="1542"/>
      <c r="H2" s="41"/>
      <c r="I2" s="41"/>
      <c r="J2" s="40"/>
      <c r="K2" s="40"/>
      <c r="L2" s="40"/>
      <c r="M2" s="40"/>
      <c r="N2" s="40"/>
      <c r="O2" s="40"/>
    </row>
    <row r="3" spans="1:16" ht="68.099999999999994" customHeight="1" x14ac:dyDescent="0.25">
      <c r="A3" s="1543"/>
      <c r="B3" s="1543"/>
      <c r="C3" s="1543"/>
      <c r="D3" s="1543"/>
      <c r="E3" s="1543"/>
      <c r="F3" s="1543"/>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41" t="s">
        <v>3204</v>
      </c>
      <c r="B37" s="1541"/>
      <c r="C37" s="1541"/>
      <c r="D37" s="1541"/>
      <c r="E37" s="1541"/>
      <c r="F37" s="1541"/>
    </row>
    <row r="38" spans="1:7" ht="51" customHeight="1" x14ac:dyDescent="0.25">
      <c r="A38" s="1541" t="s">
        <v>2494</v>
      </c>
      <c r="B38" s="1541"/>
      <c r="C38" s="1541"/>
      <c r="D38" s="1541"/>
      <c r="E38" s="1541"/>
      <c r="F38" s="1541"/>
    </row>
    <row r="39" spans="1:7" ht="54.95" customHeight="1" x14ac:dyDescent="0.25">
      <c r="A39" s="1541" t="s">
        <v>2493</v>
      </c>
      <c r="B39" s="1541"/>
      <c r="C39" s="1541"/>
      <c r="D39" s="1541"/>
      <c r="E39" s="1541"/>
      <c r="F39" s="1541"/>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22" t="s">
        <v>1166</v>
      </c>
      <c r="B1" s="1722"/>
      <c r="C1" s="1722"/>
      <c r="D1" s="1722"/>
      <c r="E1" s="1722"/>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20" t="s">
        <v>426</v>
      </c>
      <c r="B1" s="1720"/>
      <c r="C1" s="1720"/>
      <c r="D1" s="1720"/>
      <c r="E1" s="1721"/>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23" t="s">
        <v>1951</v>
      </c>
      <c r="B1" s="1723"/>
      <c r="C1" s="1723"/>
      <c r="D1" s="1723"/>
      <c r="E1" s="1724"/>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23" t="s">
        <v>1060</v>
      </c>
      <c r="B1" s="1723"/>
      <c r="C1" s="1723"/>
      <c r="D1" s="1723"/>
      <c r="E1" s="1724"/>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25" t="s">
        <v>895</v>
      </c>
      <c r="C1" s="1725"/>
      <c r="D1" s="1725"/>
      <c r="E1" s="1725"/>
      <c r="F1" s="1725"/>
      <c r="G1" s="1725"/>
      <c r="H1" s="1725"/>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26" t="s">
        <v>1768</v>
      </c>
      <c r="B1" s="1727"/>
      <c r="C1" s="1727"/>
      <c r="D1" s="1727"/>
      <c r="E1" s="1727"/>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46" t="s">
        <v>2536</v>
      </c>
      <c r="B36" s="1546"/>
      <c r="C36" s="1546"/>
      <c r="D36" s="1546"/>
      <c r="E36" s="571"/>
      <c r="F36" s="35"/>
    </row>
    <row r="37" spans="1:6" ht="115.5" customHeight="1" x14ac:dyDescent="0.25">
      <c r="A37" s="1547" t="s">
        <v>51</v>
      </c>
      <c r="B37" s="1547"/>
      <c r="C37" s="1547"/>
      <c r="D37" s="1547"/>
      <c r="E37" s="1547"/>
      <c r="F37" s="1547"/>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48" t="s">
        <v>1935</v>
      </c>
      <c r="C41" s="1549"/>
      <c r="D41" s="32"/>
      <c r="E41" s="562"/>
      <c r="F41" s="16"/>
    </row>
    <row r="42" spans="1:6" x14ac:dyDescent="0.25">
      <c r="A42" s="5" t="s">
        <v>35</v>
      </c>
      <c r="B42" s="1550"/>
      <c r="C42" s="1551"/>
      <c r="D42" s="32"/>
      <c r="E42" s="562"/>
      <c r="F42" s="16"/>
    </row>
    <row r="43" spans="1:6" x14ac:dyDescent="0.25">
      <c r="A43" s="5" t="s">
        <v>36</v>
      </c>
      <c r="B43" s="1550"/>
      <c r="C43" s="1551"/>
      <c r="D43" s="32"/>
      <c r="E43" s="32"/>
      <c r="F43" s="32"/>
    </row>
    <row r="44" spans="1:6" x14ac:dyDescent="0.25">
      <c r="A44" s="5" t="s">
        <v>37</v>
      </c>
      <c r="B44" s="1552"/>
      <c r="C44" s="1553"/>
      <c r="D44" s="32"/>
      <c r="E44" s="32"/>
      <c r="F44" s="32"/>
    </row>
    <row r="45" spans="1:6" x14ac:dyDescent="0.25">
      <c r="A45" s="435" t="s">
        <v>57</v>
      </c>
      <c r="B45" s="436"/>
      <c r="C45" s="436"/>
      <c r="D45" s="436"/>
      <c r="E45" s="437"/>
      <c r="F45" s="436"/>
    </row>
    <row r="46" spans="1:6" s="613" customFormat="1" x14ac:dyDescent="0.25">
      <c r="A46" s="16" t="s">
        <v>39</v>
      </c>
      <c r="B46" s="1554" t="s">
        <v>1936</v>
      </c>
      <c r="C46" s="1555"/>
      <c r="D46" s="574"/>
      <c r="E46" s="574"/>
      <c r="F46" s="574"/>
    </row>
    <row r="47" spans="1:6" s="613" customFormat="1" x14ac:dyDescent="0.25">
      <c r="A47" s="16" t="s">
        <v>38</v>
      </c>
      <c r="B47" s="1556"/>
      <c r="C47" s="1557"/>
      <c r="D47" s="574"/>
      <c r="E47" s="574"/>
      <c r="F47" s="574"/>
    </row>
    <row r="48" spans="1:6" x14ac:dyDescent="0.25">
      <c r="A48" s="25" t="s">
        <v>40</v>
      </c>
      <c r="B48" s="1556"/>
      <c r="C48" s="1557"/>
      <c r="D48" s="32"/>
      <c r="E48" s="32"/>
      <c r="F48" s="32"/>
    </row>
    <row r="49" spans="1:7" x14ac:dyDescent="0.25">
      <c r="A49" s="25" t="s">
        <v>41</v>
      </c>
      <c r="B49" s="1558"/>
      <c r="C49" s="1559"/>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60" t="s">
        <v>2477</v>
      </c>
      <c r="C86" s="1561"/>
      <c r="D86" s="596"/>
      <c r="E86" s="18"/>
      <c r="F86" s="18"/>
    </row>
    <row r="87" spans="1:6" x14ac:dyDescent="0.25">
      <c r="A87" s="16" t="s">
        <v>38</v>
      </c>
      <c r="B87" s="1562"/>
      <c r="C87" s="1563"/>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44" t="s">
        <v>3161</v>
      </c>
      <c r="C446" s="1545"/>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11" zoomScaleNormal="100" workbookViewId="0">
      <selection activeCell="C21" sqref="C21"/>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46" t="s">
        <v>2536</v>
      </c>
      <c r="B34" s="1546"/>
      <c r="C34" s="1546"/>
      <c r="D34" s="1546"/>
      <c r="E34" s="571"/>
      <c r="F34" s="35"/>
    </row>
    <row r="35" spans="1:6" ht="115.5" customHeight="1" x14ac:dyDescent="0.25">
      <c r="A35" s="1547" t="s">
        <v>51</v>
      </c>
      <c r="B35" s="1547"/>
      <c r="C35" s="1547"/>
      <c r="D35" s="1547"/>
      <c r="E35" s="1547"/>
      <c r="F35" s="1547"/>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68" t="s">
        <v>1935</v>
      </c>
      <c r="C39" s="1569"/>
      <c r="D39" s="32"/>
      <c r="E39" s="562"/>
      <c r="F39" s="16"/>
    </row>
    <row r="40" spans="1:6" x14ac:dyDescent="0.25">
      <c r="A40" s="5" t="s">
        <v>35</v>
      </c>
      <c r="B40" s="1570"/>
      <c r="C40" s="1571"/>
      <c r="D40" s="32"/>
      <c r="E40" s="562"/>
      <c r="F40" s="16"/>
    </row>
    <row r="41" spans="1:6" x14ac:dyDescent="0.25">
      <c r="A41" s="72" t="s">
        <v>36</v>
      </c>
      <c r="B41" s="1570"/>
      <c r="C41" s="1571"/>
      <c r="D41" s="32"/>
      <c r="E41" s="32"/>
      <c r="F41" s="32"/>
    </row>
    <row r="42" spans="1:6" x14ac:dyDescent="0.25">
      <c r="A42" s="72" t="s">
        <v>37</v>
      </c>
      <c r="B42" s="1544"/>
      <c r="C42" s="1545"/>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94" t="s">
        <v>3254</v>
      </c>
      <c r="C49" s="1595"/>
      <c r="D49" s="32"/>
      <c r="E49" s="32"/>
      <c r="F49" s="32"/>
    </row>
    <row r="50" spans="1:6" x14ac:dyDescent="0.25">
      <c r="A50" s="5" t="s">
        <v>35</v>
      </c>
      <c r="B50" s="1556"/>
      <c r="C50" s="1596"/>
      <c r="D50" s="32"/>
      <c r="E50" s="32"/>
      <c r="F50" s="32"/>
    </row>
    <row r="51" spans="1:6" x14ac:dyDescent="0.25">
      <c r="A51" s="5" t="s">
        <v>36</v>
      </c>
      <c r="B51" s="1556"/>
      <c r="C51" s="1596"/>
      <c r="D51" s="32"/>
      <c r="E51" s="32"/>
      <c r="F51" s="32"/>
    </row>
    <row r="52" spans="1:6" x14ac:dyDescent="0.25">
      <c r="A52" s="5" t="s">
        <v>37</v>
      </c>
      <c r="B52" s="1558"/>
      <c r="C52" s="1597"/>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60" t="s">
        <v>2477</v>
      </c>
      <c r="C74" s="1561"/>
      <c r="D74" s="32"/>
      <c r="E74" s="32"/>
      <c r="F74" s="32"/>
    </row>
    <row r="75" spans="1:6" x14ac:dyDescent="0.25">
      <c r="A75" s="27" t="s">
        <v>38</v>
      </c>
      <c r="B75" s="1562"/>
      <c r="C75" s="1563"/>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72" t="s">
        <v>3183</v>
      </c>
      <c r="C314" s="1573"/>
      <c r="D314" s="5"/>
      <c r="E314" s="5"/>
      <c r="F314" s="1253"/>
    </row>
    <row r="315" spans="1:6" x14ac:dyDescent="0.25">
      <c r="A315" s="27" t="s">
        <v>38</v>
      </c>
      <c r="B315" s="1574"/>
      <c r="C315" s="1575"/>
      <c r="D315" s="5"/>
      <c r="E315" s="5"/>
      <c r="F315" s="1256"/>
    </row>
    <row r="316" spans="1:6" x14ac:dyDescent="0.25">
      <c r="A316" s="25" t="s">
        <v>40</v>
      </c>
      <c r="B316" s="1574"/>
      <c r="C316" s="1575"/>
      <c r="D316" s="5"/>
      <c r="E316" s="5"/>
      <c r="F316" s="1253"/>
    </row>
    <row r="317" spans="1:6" x14ac:dyDescent="0.25">
      <c r="A317" s="25" t="s">
        <v>41</v>
      </c>
      <c r="B317" s="1576"/>
      <c r="C317" s="1577"/>
      <c r="D317" s="5"/>
      <c r="E317" s="5"/>
      <c r="F317" s="1256"/>
    </row>
    <row r="318" spans="1:6" x14ac:dyDescent="0.25">
      <c r="A318" s="611" t="s">
        <v>2528</v>
      </c>
      <c r="B318" s="435"/>
      <c r="C318" s="435"/>
      <c r="D318" s="435"/>
      <c r="E318" s="435"/>
      <c r="F318" s="1253"/>
    </row>
    <row r="319" spans="1:6" x14ac:dyDescent="0.25">
      <c r="A319" s="5" t="s">
        <v>34</v>
      </c>
      <c r="B319" s="1578" t="s">
        <v>3184</v>
      </c>
      <c r="C319" s="1579"/>
      <c r="D319" s="514"/>
      <c r="E319" s="515"/>
      <c r="F319" s="1256"/>
    </row>
    <row r="320" spans="1:6" x14ac:dyDescent="0.25">
      <c r="A320" s="5" t="s">
        <v>35</v>
      </c>
      <c r="B320" s="1580"/>
      <c r="C320" s="1581"/>
      <c r="D320" s="598"/>
      <c r="E320" s="515"/>
      <c r="F320" s="1253"/>
    </row>
    <row r="321" spans="1:6" x14ac:dyDescent="0.25">
      <c r="A321" s="5" t="s">
        <v>36</v>
      </c>
      <c r="B321" s="1580"/>
      <c r="C321" s="1581"/>
      <c r="D321" s="515"/>
      <c r="E321" s="515"/>
      <c r="F321" s="1256"/>
    </row>
    <row r="322" spans="1:6" x14ac:dyDescent="0.25">
      <c r="A322" s="5" t="s">
        <v>37</v>
      </c>
      <c r="B322" s="1580"/>
      <c r="C322" s="1581"/>
      <c r="D322" s="25"/>
      <c r="E322" s="25"/>
      <c r="F322" s="1253"/>
    </row>
    <row r="323" spans="1:6" x14ac:dyDescent="0.25">
      <c r="A323" s="435" t="s">
        <v>57</v>
      </c>
      <c r="B323" s="1580"/>
      <c r="C323" s="1581"/>
      <c r="D323" s="5"/>
      <c r="E323" s="5"/>
      <c r="F323" s="1256"/>
    </row>
    <row r="324" spans="1:6" x14ac:dyDescent="0.25">
      <c r="A324" s="27" t="s">
        <v>39</v>
      </c>
      <c r="B324" s="1580"/>
      <c r="C324" s="1581"/>
      <c r="D324" s="5"/>
      <c r="E324" s="5"/>
      <c r="F324" s="1253"/>
    </row>
    <row r="325" spans="1:6" x14ac:dyDescent="0.25">
      <c r="A325" s="27" t="s">
        <v>38</v>
      </c>
      <c r="B325" s="1580"/>
      <c r="C325" s="1581"/>
      <c r="D325" s="5"/>
      <c r="E325" s="5"/>
      <c r="F325" s="1256"/>
    </row>
    <row r="326" spans="1:6" x14ac:dyDescent="0.25">
      <c r="A326" s="25" t="s">
        <v>40</v>
      </c>
      <c r="B326" s="1580"/>
      <c r="C326" s="1581"/>
      <c r="D326" s="5"/>
      <c r="E326" s="5"/>
      <c r="F326" s="1253"/>
    </row>
    <row r="327" spans="1:6" x14ac:dyDescent="0.25">
      <c r="A327" s="25" t="s">
        <v>41</v>
      </c>
      <c r="B327" s="1582"/>
      <c r="C327" s="1583"/>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84" t="s">
        <v>3436</v>
      </c>
      <c r="C433" s="1585"/>
      <c r="D433" s="70"/>
      <c r="E433" s="70"/>
      <c r="F433" s="32"/>
    </row>
    <row r="434" spans="1:6" x14ac:dyDescent="0.25">
      <c r="A434" s="5" t="s">
        <v>35</v>
      </c>
      <c r="B434" s="1586"/>
      <c r="C434" s="1587"/>
      <c r="D434" s="1411"/>
      <c r="E434" s="1411"/>
      <c r="F434" s="32"/>
    </row>
    <row r="435" spans="1:6" x14ac:dyDescent="0.25">
      <c r="A435" s="5" t="s">
        <v>36</v>
      </c>
      <c r="B435" s="1588" t="s">
        <v>3434</v>
      </c>
      <c r="C435" s="1589"/>
      <c r="D435" s="70"/>
      <c r="E435" s="70"/>
      <c r="F435" s="32"/>
    </row>
    <row r="436" spans="1:6" x14ac:dyDescent="0.25">
      <c r="A436" s="5" t="s">
        <v>37</v>
      </c>
      <c r="B436" s="1590"/>
      <c r="C436" s="1591"/>
      <c r="D436" s="70"/>
      <c r="E436" s="70"/>
      <c r="F436" s="32"/>
    </row>
    <row r="437" spans="1:6" x14ac:dyDescent="0.25">
      <c r="A437" s="435" t="s">
        <v>57</v>
      </c>
      <c r="B437" s="551"/>
      <c r="C437" s="551"/>
      <c r="D437" s="551"/>
      <c r="E437" s="551"/>
      <c r="F437" s="551"/>
    </row>
    <row r="438" spans="1:6" x14ac:dyDescent="0.25">
      <c r="A438" s="598" t="s">
        <v>39</v>
      </c>
      <c r="B438" s="1592" t="s">
        <v>3435</v>
      </c>
      <c r="C438" s="1593"/>
      <c r="D438" s="32"/>
      <c r="E438" s="32"/>
      <c r="F438" s="609"/>
    </row>
    <row r="439" spans="1:6" x14ac:dyDescent="0.25">
      <c r="A439" s="598" t="s">
        <v>38</v>
      </c>
      <c r="B439" s="1590"/>
      <c r="C439" s="1591"/>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64" t="s">
        <v>3413</v>
      </c>
      <c r="C448" s="1565"/>
      <c r="D448" s="47"/>
      <c r="E448" s="25"/>
      <c r="F448" s="73"/>
    </row>
    <row r="449" spans="1:6" x14ac:dyDescent="0.25">
      <c r="A449" s="598" t="s">
        <v>38</v>
      </c>
      <c r="B449" s="1564"/>
      <c r="C449" s="1565"/>
      <c r="D449" s="32"/>
      <c r="E449" s="32"/>
      <c r="F449" s="32"/>
    </row>
    <row r="450" spans="1:6" x14ac:dyDescent="0.25">
      <c r="A450" s="599" t="s">
        <v>40</v>
      </c>
      <c r="B450" s="1564"/>
      <c r="C450" s="1565"/>
      <c r="D450" s="32"/>
      <c r="E450" s="32"/>
      <c r="F450" s="609"/>
    </row>
    <row r="451" spans="1:6" x14ac:dyDescent="0.25">
      <c r="A451" s="599" t="s">
        <v>41</v>
      </c>
      <c r="B451" s="1566"/>
      <c r="C451" s="1567"/>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98" t="s">
        <v>60</v>
      </c>
      <c r="B31" s="1598"/>
      <c r="C31" s="1598"/>
      <c r="D31" s="1598"/>
      <c r="E31" s="1598"/>
      <c r="F31" s="1598"/>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599" t="s">
        <v>3160</v>
      </c>
      <c r="C388" s="1600"/>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D14" sqref="D14:E54"/>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42" t="s">
        <v>3205</v>
      </c>
      <c r="B1" s="1542"/>
      <c r="C1" s="1542"/>
      <c r="D1" s="1542"/>
      <c r="E1" s="1542"/>
      <c r="F1" s="1542"/>
      <c r="G1" s="1542"/>
      <c r="H1" s="1542"/>
      <c r="I1" s="1542"/>
    </row>
    <row r="2" spans="1:19" ht="15.75" customHeight="1" x14ac:dyDescent="0.25">
      <c r="A2" s="1542"/>
      <c r="B2" s="1542"/>
      <c r="C2" s="1542"/>
      <c r="D2" s="1542"/>
      <c r="E2" s="1542"/>
      <c r="F2" s="1542"/>
      <c r="G2" s="1542"/>
      <c r="H2" s="1542"/>
      <c r="I2" s="1542"/>
      <c r="K2" s="41"/>
      <c r="L2" s="41"/>
      <c r="M2" s="40"/>
      <c r="N2" s="40"/>
      <c r="O2" s="40"/>
      <c r="P2" s="40"/>
      <c r="Q2" s="40"/>
      <c r="R2" s="40"/>
    </row>
    <row r="3" spans="1:19" ht="68.099999999999994" customHeight="1" x14ac:dyDescent="0.25">
      <c r="A3" s="1543"/>
      <c r="B3" s="1543"/>
      <c r="C3" s="1543"/>
      <c r="D3" s="1543"/>
      <c r="E3" s="1543"/>
      <c r="F3" s="1543"/>
      <c r="G3" s="1543"/>
      <c r="H3" s="1543"/>
      <c r="I3" s="1543"/>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c r="H8" s="1499" t="str">
        <f>IFERROR(INDEX('4. Kurul_SKT'!$B$14:$B$29, MATCH($A8, '4. Kurul_SKT'!$A$14:$A$29, 0)),"")</f>
        <v/>
      </c>
      <c r="I8" s="1499">
        <f t="shared" ref="I8:I9" si="0">IFERROR(SUM(B8:H8),"")</f>
        <v>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3416</v>
      </c>
      <c r="B10" s="1499">
        <f>COUNTIFS('1.Kurul_SKT'!$E$38:$E$4521, A10, '1.Kurul_SKT'!$C$38:$C$4521, "*ANT")</f>
        <v>0</v>
      </c>
      <c r="C10" s="1499"/>
      <c r="D10" s="533"/>
      <c r="E10" s="1499"/>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c r="H14" s="1499">
        <f>IFERROR(INDEX('4. Kurul_SKT'!$B$14:$B$29, MATCH($A14, '4. Kurul_SKT'!$A$14:$A$29, 0)),"")</f>
        <v>11</v>
      </c>
      <c r="I14" s="1499">
        <f t="shared" si="1"/>
        <v>51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c r="H17" s="1499">
        <f>IFERROR(INDEX('4. Kurul_SKT'!$B$14:$B$29, MATCH($A17, '4. Kurul_SKT'!$A$14:$A$29, 0)),"")</f>
        <v>20</v>
      </c>
      <c r="I17" s="1499">
        <f t="shared" si="1"/>
        <v>94</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c r="H26" s="1499">
        <f>IFERROR(INDEX('4. Kurul_SKT'!$B$14:$B$29, MATCH($A26, '4. Kurul_SKT'!$A$14:$A$29, 0)),"")</f>
        <v>22</v>
      </c>
      <c r="I26" s="1499">
        <f t="shared" si="1"/>
        <v>62</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10</v>
      </c>
      <c r="I40" s="1499">
        <f t="shared" si="1"/>
        <v>30</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4</v>
      </c>
      <c r="I43" s="1499">
        <f t="shared" si="1"/>
        <v>20</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18</v>
      </c>
      <c r="I44" s="1499">
        <f t="shared" si="1"/>
        <v>114</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146</v>
      </c>
      <c r="I63" s="524">
        <f>SUM(B63:H63)</f>
        <v>947.66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50</v>
      </c>
      <c r="I64" s="80">
        <f>SUM(B64:H64)</f>
        <v>268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41" t="s">
        <v>3204</v>
      </c>
      <c r="B67" s="1541"/>
      <c r="C67" s="1541"/>
      <c r="D67" s="1541"/>
      <c r="E67" s="1541"/>
      <c r="F67" s="1541"/>
      <c r="G67" s="1541"/>
      <c r="H67" s="1541"/>
      <c r="I67" s="1541"/>
    </row>
    <row r="68" spans="1:10" ht="51" customHeight="1" x14ac:dyDescent="0.25">
      <c r="A68" s="1541" t="s">
        <v>2494</v>
      </c>
      <c r="B68" s="1541"/>
      <c r="C68" s="1541"/>
      <c r="D68" s="1541"/>
      <c r="E68" s="1541"/>
      <c r="F68" s="1541"/>
      <c r="G68" s="1541"/>
      <c r="H68" s="1541"/>
      <c r="I68" s="1541"/>
    </row>
    <row r="69" spans="1:10" ht="54.95" customHeight="1" x14ac:dyDescent="0.25">
      <c r="A69" s="1541" t="s">
        <v>2493</v>
      </c>
      <c r="B69" s="1541"/>
      <c r="C69" s="1541"/>
      <c r="D69" s="1541"/>
      <c r="E69" s="1541"/>
      <c r="F69" s="1541"/>
      <c r="G69" s="1541"/>
      <c r="H69" s="1541"/>
      <c r="I69" s="1541"/>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B25" zoomScaleNormal="100" workbookViewId="0">
      <selection activeCell="D231" sqref="D231"/>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598" t="s">
        <v>60</v>
      </c>
      <c r="B33" s="1598"/>
      <c r="C33" s="1598"/>
      <c r="D33" s="1598"/>
      <c r="E33" s="1598"/>
      <c r="F33" s="1598"/>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07" t="s">
        <v>3444</v>
      </c>
      <c r="C356" s="1608"/>
      <c r="D356" s="662"/>
      <c r="E356" s="665"/>
      <c r="F356" s="666"/>
    </row>
    <row r="357" spans="1:6" x14ac:dyDescent="0.25">
      <c r="A357" s="602" t="s">
        <v>41</v>
      </c>
      <c r="B357" s="1611"/>
      <c r="C357" s="1612"/>
      <c r="D357" s="662"/>
      <c r="E357" s="665"/>
      <c r="F357" s="666"/>
    </row>
    <row r="358" spans="1:6" x14ac:dyDescent="0.25">
      <c r="A358" s="603" t="s">
        <v>2575</v>
      </c>
      <c r="B358" s="572"/>
      <c r="C358" s="56"/>
      <c r="D358" s="14"/>
      <c r="E358" s="14"/>
      <c r="F358" s="14"/>
    </row>
    <row r="359" spans="1:6" x14ac:dyDescent="0.25">
      <c r="A359" s="70" t="s">
        <v>34</v>
      </c>
      <c r="B359" s="1613" t="s">
        <v>3436</v>
      </c>
      <c r="C359" s="1614"/>
      <c r="D359" s="70"/>
      <c r="E359" s="70"/>
      <c r="F359" s="70"/>
    </row>
    <row r="360" spans="1:6" x14ac:dyDescent="0.25">
      <c r="A360" s="70" t="s">
        <v>35</v>
      </c>
      <c r="B360" s="1615"/>
      <c r="C360" s="1616"/>
      <c r="D360" s="70"/>
      <c r="E360" s="70"/>
      <c r="F360" s="70"/>
    </row>
    <row r="361" spans="1:6" x14ac:dyDescent="0.25">
      <c r="A361" s="70" t="s">
        <v>36</v>
      </c>
      <c r="B361" s="1607" t="s">
        <v>3434</v>
      </c>
      <c r="C361" s="1608"/>
      <c r="D361" s="70"/>
      <c r="E361" s="70"/>
      <c r="F361" s="70"/>
    </row>
    <row r="362" spans="1:6" x14ac:dyDescent="0.25">
      <c r="A362" s="70" t="s">
        <v>37</v>
      </c>
      <c r="B362" s="1611"/>
      <c r="C362" s="1612"/>
      <c r="D362" s="70"/>
      <c r="E362" s="70"/>
      <c r="F362" s="70"/>
    </row>
    <row r="363" spans="1:6" x14ac:dyDescent="0.25">
      <c r="A363" s="441" t="s">
        <v>57</v>
      </c>
      <c r="B363" s="441"/>
      <c r="C363" s="441"/>
      <c r="D363" s="441"/>
      <c r="E363" s="441"/>
      <c r="F363" s="441"/>
    </row>
    <row r="364" spans="1:6" x14ac:dyDescent="0.25">
      <c r="A364" s="651" t="s">
        <v>39</v>
      </c>
      <c r="B364" s="1607" t="s">
        <v>3435</v>
      </c>
      <c r="C364" s="1608"/>
      <c r="D364" s="70"/>
      <c r="E364" s="70"/>
      <c r="F364" s="70"/>
    </row>
    <row r="365" spans="1:6" x14ac:dyDescent="0.25">
      <c r="A365" s="70" t="s">
        <v>38</v>
      </c>
      <c r="B365" s="1611"/>
      <c r="C365" s="1612"/>
      <c r="D365" s="70"/>
      <c r="E365" s="70"/>
      <c r="F365" s="70"/>
    </row>
    <row r="366" spans="1:6" x14ac:dyDescent="0.25">
      <c r="A366" s="602" t="s">
        <v>40</v>
      </c>
      <c r="B366" s="1607" t="s">
        <v>3445</v>
      </c>
      <c r="C366" s="1608"/>
      <c r="D366" s="602"/>
      <c r="E366" s="602"/>
      <c r="F366" s="602"/>
    </row>
    <row r="367" spans="1:6" x14ac:dyDescent="0.25">
      <c r="A367" s="602" t="s">
        <v>41</v>
      </c>
      <c r="B367" s="1611"/>
      <c r="C367" s="1612"/>
      <c r="D367" s="602"/>
      <c r="E367" s="602"/>
      <c r="F367" s="602"/>
    </row>
    <row r="368" spans="1:6" x14ac:dyDescent="0.25">
      <c r="A368" s="603" t="s">
        <v>2576</v>
      </c>
      <c r="B368" s="572"/>
      <c r="C368" s="57"/>
      <c r="D368" s="14"/>
      <c r="E368" s="14"/>
      <c r="F368" s="14"/>
    </row>
    <row r="369" spans="1:6" ht="15.75" customHeight="1" x14ac:dyDescent="0.25">
      <c r="A369" s="70" t="s">
        <v>34</v>
      </c>
      <c r="B369" s="1607" t="s">
        <v>3160</v>
      </c>
      <c r="C369" s="1608"/>
      <c r="D369" s="21"/>
      <c r="E369" s="562"/>
      <c r="F369" s="25"/>
    </row>
    <row r="370" spans="1:6" ht="15.75" customHeight="1" x14ac:dyDescent="0.25">
      <c r="A370" s="70" t="s">
        <v>35</v>
      </c>
      <c r="B370" s="1609"/>
      <c r="C370" s="1610"/>
      <c r="D370" s="21"/>
      <c r="E370" s="562"/>
      <c r="F370" s="25"/>
    </row>
    <row r="371" spans="1:6" ht="15.75" customHeight="1" x14ac:dyDescent="0.25">
      <c r="A371" s="70" t="s">
        <v>36</v>
      </c>
      <c r="B371" s="1609"/>
      <c r="C371" s="1610"/>
      <c r="D371" s="70"/>
      <c r="E371" s="70"/>
      <c r="F371" s="25"/>
    </row>
    <row r="372" spans="1:6" ht="15.75" customHeight="1" x14ac:dyDescent="0.25">
      <c r="A372" s="70" t="s">
        <v>37</v>
      </c>
      <c r="B372" s="1611"/>
      <c r="C372" s="1612"/>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01" t="s">
        <v>3185</v>
      </c>
      <c r="C379" s="1602"/>
      <c r="D379" s="70"/>
      <c r="E379" s="70"/>
      <c r="F379" s="70"/>
    </row>
    <row r="380" spans="1:6" x14ac:dyDescent="0.25">
      <c r="A380" s="70" t="s">
        <v>35</v>
      </c>
      <c r="B380" s="1603"/>
      <c r="C380" s="1604"/>
      <c r="D380" s="70"/>
      <c r="E380" s="70"/>
      <c r="F380" s="70"/>
    </row>
    <row r="381" spans="1:6" x14ac:dyDescent="0.25">
      <c r="A381" s="70" t="s">
        <v>36</v>
      </c>
      <c r="B381" s="1603"/>
      <c r="C381" s="1604"/>
      <c r="D381" s="70"/>
      <c r="E381" s="70"/>
      <c r="F381" s="70"/>
    </row>
    <row r="382" spans="1:6" x14ac:dyDescent="0.25">
      <c r="A382" s="70" t="s">
        <v>37</v>
      </c>
      <c r="B382" s="1603"/>
      <c r="C382" s="1604"/>
      <c r="D382" s="70"/>
      <c r="E382" s="70"/>
      <c r="F382" s="70"/>
    </row>
    <row r="383" spans="1:6" x14ac:dyDescent="0.25">
      <c r="A383" s="441" t="s">
        <v>57</v>
      </c>
      <c r="B383" s="1603"/>
      <c r="C383" s="1604"/>
      <c r="D383" s="441"/>
      <c r="E383" s="441"/>
      <c r="F383" s="441"/>
    </row>
    <row r="384" spans="1:6" x14ac:dyDescent="0.25">
      <c r="A384" s="70" t="s">
        <v>39</v>
      </c>
      <c r="B384" s="1603"/>
      <c r="C384" s="1604"/>
      <c r="D384" s="70"/>
      <c r="E384" s="70"/>
      <c r="F384" s="70"/>
    </row>
    <row r="385" spans="1:6" x14ac:dyDescent="0.25">
      <c r="A385" s="70" t="s">
        <v>38</v>
      </c>
      <c r="B385" s="1603"/>
      <c r="C385" s="1604"/>
      <c r="D385" s="70"/>
      <c r="E385" s="70"/>
      <c r="F385" s="70"/>
    </row>
    <row r="386" spans="1:6" x14ac:dyDescent="0.25">
      <c r="A386" s="602" t="s">
        <v>40</v>
      </c>
      <c r="B386" s="1603"/>
      <c r="C386" s="1604"/>
      <c r="D386" s="602"/>
      <c r="E386" s="602"/>
      <c r="F386" s="602"/>
    </row>
    <row r="387" spans="1:6" x14ac:dyDescent="0.25">
      <c r="A387" s="602" t="s">
        <v>41</v>
      </c>
      <c r="B387" s="1605"/>
      <c r="C387" s="1606"/>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19" t="s">
        <v>2573</v>
      </c>
      <c r="B31" s="1619"/>
      <c r="C31" s="1619"/>
      <c r="D31" s="1619"/>
      <c r="E31" s="677"/>
      <c r="F31" s="518"/>
    </row>
    <row r="32" spans="1:6" ht="65.25" customHeight="1" x14ac:dyDescent="0.25">
      <c r="A32" s="1620" t="s">
        <v>2274</v>
      </c>
      <c r="B32" s="1620"/>
      <c r="C32" s="1620"/>
      <c r="D32" s="1620"/>
      <c r="E32" s="1620"/>
      <c r="F32" s="1620"/>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21" t="s">
        <v>3158</v>
      </c>
      <c r="C493" s="1622"/>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17"/>
      <c r="C496" s="1618"/>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Sayfa1</vt:lpstr>
      <vt:lpstr>1.Kurul_SKT</vt:lpstr>
      <vt:lpstr>2.Kurul</vt:lpstr>
      <vt:lpstr>Ders saatleri_SKT</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ERDAL KARA</cp:lastModifiedBy>
  <cp:lastPrinted>2022-06-15T06:56:53Z</cp:lastPrinted>
  <dcterms:created xsi:type="dcterms:W3CDTF">2018-01-16T08:52:10Z</dcterms:created>
  <dcterms:modified xsi:type="dcterms:W3CDTF">2026-03-09T12:51:39Z</dcterms:modified>
</cp:coreProperties>
</file>